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.v.hvostova\Desktop\ЦРС\Зачисление\2023-2024\График собраний\"/>
    </mc:Choice>
  </mc:AlternateContent>
  <bookViews>
    <workbookView xWindow="0" yWindow="0" windowWidth="24000" windowHeight="9735" tabRatio="704" firstSheet="1" activeTab="1"/>
  </bookViews>
  <sheets>
    <sheet name="2 курс" sheetId="4" state="hidden" r:id="rId1"/>
    <sheet name="График орг встреч" sheetId="49" r:id="rId2"/>
    <sheet name="УГСН" sheetId="23" state="hidden" r:id="rId3"/>
    <sheet name="ФЭУ+КО" sheetId="24" state="hidden" r:id="rId4"/>
    <sheet name="Заявки ФЭУ+КО" sheetId="25" state="hidden" r:id="rId5"/>
    <sheet name="Принято" sheetId="26" state="hidden" r:id="rId6"/>
    <sheet name="Москва+Филиалы" sheetId="28" state="hidden" r:id="rId7"/>
    <sheet name="2019" sheetId="29" state="hidden" r:id="rId8"/>
    <sheet name="Лист1" sheetId="30" state="hidden" r:id="rId9"/>
    <sheet name="ВИ1" sheetId="33" state="hidden" r:id="rId10"/>
    <sheet name="ВИ2" sheetId="34" state="hidden" r:id="rId11"/>
    <sheet name="Сводка" sheetId="36" state="hidden" r:id="rId12"/>
  </sheets>
  <definedNames>
    <definedName name="_FilterDatabase" localSheetId="9" hidden="1">ВИ1!$A$4:$G$43</definedName>
    <definedName name="_xlnm._FilterDatabase" localSheetId="1" hidden="1">'График орг встреч'!$A$6:$G$32</definedName>
    <definedName name="Print_Area" localSheetId="0">'2 курс'!$A$1:$H$89</definedName>
    <definedName name="Print_Area" localSheetId="9">ВИ1!$A:$H</definedName>
    <definedName name="Print_Area" localSheetId="1">'График орг встреч'!$A$6:$G$32</definedName>
    <definedName name="Print_Area" localSheetId="11">Сводка!$B$1:$I$101</definedName>
    <definedName name="Print_Titles" localSheetId="0">'2 курс'!$2:$3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6" l="1"/>
  <c r="D72" i="36"/>
  <c r="H72" i="36"/>
  <c r="F72" i="36"/>
  <c r="H49" i="36"/>
  <c r="F49" i="36"/>
  <c r="D49" i="36"/>
  <c r="H43" i="36"/>
  <c r="F43" i="36"/>
  <c r="D43" i="36"/>
  <c r="H23" i="36"/>
  <c r="D23" i="36"/>
  <c r="D22" i="36"/>
  <c r="H12" i="36"/>
  <c r="D12" i="36"/>
  <c r="D4" i="36"/>
  <c r="J60" i="23" l="1"/>
  <c r="M60" i="23" s="1"/>
  <c r="H60" i="23"/>
  <c r="K60" i="23" s="1"/>
  <c r="H6" i="23"/>
  <c r="K6" i="23" s="1"/>
  <c r="J15" i="23"/>
  <c r="M15" i="23" s="1"/>
  <c r="J58" i="23"/>
  <c r="M58" i="23" s="1"/>
  <c r="H58" i="23"/>
  <c r="H20" i="23"/>
  <c r="K20" i="23" s="1"/>
  <c r="J35" i="23"/>
  <c r="M35" i="23" s="1"/>
  <c r="H10" i="23"/>
  <c r="K10" i="23" s="1"/>
  <c r="H53" i="23"/>
  <c r="K53" i="23" s="1"/>
  <c r="H61" i="23"/>
  <c r="K61" i="23" s="1"/>
  <c r="I17" i="23"/>
  <c r="L17" i="23" s="1"/>
  <c r="H9" i="23"/>
  <c r="K9" i="23" s="1"/>
  <c r="H16" i="23"/>
  <c r="K16" i="23" s="1"/>
  <c r="H5" i="23"/>
  <c r="K5" i="23" s="1"/>
  <c r="H18" i="23"/>
  <c r="K18" i="23" s="1"/>
  <c r="I9" i="23"/>
  <c r="L9" i="23" s="1"/>
  <c r="C26" i="29"/>
  <c r="C27" i="29"/>
  <c r="C28" i="29"/>
  <c r="C29" i="29"/>
  <c r="C30" i="29"/>
  <c r="C25" i="29"/>
  <c r="C18" i="29"/>
  <c r="C17" i="29"/>
  <c r="C16" i="29"/>
  <c r="C15" i="29"/>
  <c r="C14" i="29"/>
  <c r="C13" i="29"/>
  <c r="C12" i="29"/>
  <c r="C11" i="29"/>
  <c r="C10" i="29"/>
  <c r="C9" i="29"/>
  <c r="F31" i="29"/>
  <c r="E31" i="29"/>
  <c r="D31" i="29"/>
  <c r="M30" i="29"/>
  <c r="L30" i="29"/>
  <c r="K30" i="29"/>
  <c r="M29" i="29"/>
  <c r="L29" i="29"/>
  <c r="K29" i="29"/>
  <c r="J31" i="29"/>
  <c r="M28" i="29"/>
  <c r="L28" i="29"/>
  <c r="K28" i="29"/>
  <c r="G28" i="29"/>
  <c r="M27" i="29"/>
  <c r="L27" i="29"/>
  <c r="K27" i="29"/>
  <c r="G27" i="29"/>
  <c r="M26" i="29"/>
  <c r="L26" i="29"/>
  <c r="K26" i="29"/>
  <c r="G26" i="29"/>
  <c r="M25" i="29"/>
  <c r="L25" i="29"/>
  <c r="H31" i="29"/>
  <c r="F19" i="29"/>
  <c r="E19" i="29"/>
  <c r="D19" i="29"/>
  <c r="M18" i="29"/>
  <c r="L18" i="29"/>
  <c r="K18" i="29"/>
  <c r="M17" i="29"/>
  <c r="K17" i="29"/>
  <c r="L17" i="29"/>
  <c r="G17" i="29"/>
  <c r="L16" i="29"/>
  <c r="M16" i="29"/>
  <c r="K16" i="29"/>
  <c r="M15" i="29"/>
  <c r="K15" i="29"/>
  <c r="L15" i="29"/>
  <c r="G15" i="29"/>
  <c r="L14" i="29"/>
  <c r="M14" i="29"/>
  <c r="K14" i="29"/>
  <c r="M13" i="29"/>
  <c r="L13" i="29"/>
  <c r="K13" i="29"/>
  <c r="G13" i="29"/>
  <c r="M12" i="29"/>
  <c r="L12" i="29"/>
  <c r="K12" i="29"/>
  <c r="M11" i="29"/>
  <c r="L11" i="29"/>
  <c r="K11" i="29"/>
  <c r="G11" i="29"/>
  <c r="M10" i="29"/>
  <c r="L10" i="29"/>
  <c r="K10" i="29"/>
  <c r="M9" i="29"/>
  <c r="K9" i="29"/>
  <c r="L9" i="29"/>
  <c r="G9" i="29"/>
  <c r="I19" i="29"/>
  <c r="J19" i="29"/>
  <c r="G10" i="29"/>
  <c r="G12" i="29"/>
  <c r="G14" i="29"/>
  <c r="G16" i="29"/>
  <c r="G18" i="29"/>
  <c r="H19" i="29"/>
  <c r="G25" i="29"/>
  <c r="K25" i="29"/>
  <c r="G29" i="29"/>
  <c r="I31" i="29"/>
  <c r="G30" i="29"/>
  <c r="O5" i="28"/>
  <c r="M6" i="28"/>
  <c r="L6" i="28"/>
  <c r="K6" i="28"/>
  <c r="J6" i="28"/>
  <c r="I6" i="28"/>
  <c r="O6" i="28" s="1"/>
  <c r="D6" i="28"/>
  <c r="C6" i="28"/>
  <c r="H5" i="28"/>
  <c r="H6" i="28" s="1"/>
  <c r="N38" i="26"/>
  <c r="M38" i="26"/>
  <c r="J38" i="26"/>
  <c r="I38" i="26"/>
  <c r="F38" i="26"/>
  <c r="E38" i="26"/>
  <c r="D38" i="26"/>
  <c r="C38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H37" i="25"/>
  <c r="G37" i="25"/>
  <c r="F37" i="25"/>
  <c r="E37" i="25"/>
  <c r="D37" i="25"/>
  <c r="C37" i="25"/>
  <c r="H22" i="25"/>
  <c r="G22" i="25"/>
  <c r="F22" i="25"/>
  <c r="E22" i="25"/>
  <c r="D22" i="25"/>
  <c r="C22" i="25"/>
  <c r="F12" i="24"/>
  <c r="E12" i="24"/>
  <c r="D12" i="24"/>
  <c r="C12" i="24"/>
  <c r="L11" i="24"/>
  <c r="M11" i="24"/>
  <c r="G11" i="24"/>
  <c r="G12" i="24" s="1"/>
  <c r="I12" i="24"/>
  <c r="J12" i="24"/>
  <c r="H4" i="24"/>
  <c r="K4" i="24" s="1"/>
  <c r="F5" i="24"/>
  <c r="E5" i="24"/>
  <c r="D5" i="24"/>
  <c r="C5" i="24"/>
  <c r="L4" i="24"/>
  <c r="J5" i="24"/>
  <c r="I5" i="24"/>
  <c r="H12" i="24"/>
  <c r="K11" i="24"/>
  <c r="M4" i="24"/>
  <c r="L49" i="23"/>
  <c r="M49" i="23"/>
  <c r="L50" i="23"/>
  <c r="L51" i="23"/>
  <c r="M51" i="23"/>
  <c r="M52" i="23"/>
  <c r="L54" i="23"/>
  <c r="M54" i="23"/>
  <c r="L55" i="23"/>
  <c r="M55" i="23"/>
  <c r="L60" i="23"/>
  <c r="L61" i="23"/>
  <c r="M61" i="23"/>
  <c r="L30" i="23"/>
  <c r="M30" i="23"/>
  <c r="L31" i="23"/>
  <c r="M31" i="23"/>
  <c r="M32" i="23"/>
  <c r="L33" i="23"/>
  <c r="M33" i="23"/>
  <c r="K34" i="23"/>
  <c r="L36" i="23"/>
  <c r="M36" i="23"/>
  <c r="L29" i="23"/>
  <c r="M29" i="23"/>
  <c r="K4" i="23"/>
  <c r="L4" i="23"/>
  <c r="M4" i="23"/>
  <c r="L5" i="23"/>
  <c r="L6" i="23"/>
  <c r="L7" i="23"/>
  <c r="M7" i="23"/>
  <c r="L8" i="23"/>
  <c r="M8" i="23"/>
  <c r="L11" i="23"/>
  <c r="M11" i="23"/>
  <c r="L12" i="23"/>
  <c r="M12" i="23"/>
  <c r="L13" i="23"/>
  <c r="M13" i="23"/>
  <c r="L14" i="23"/>
  <c r="M14" i="23"/>
  <c r="L20" i="23"/>
  <c r="L21" i="23"/>
  <c r="M21" i="23"/>
  <c r="H59" i="23"/>
  <c r="K59" i="23" s="1"/>
  <c r="H57" i="23"/>
  <c r="K57" i="23" s="1"/>
  <c r="J56" i="23"/>
  <c r="M56" i="23" s="1"/>
  <c r="I56" i="23"/>
  <c r="L56" i="23" s="1"/>
  <c r="H56" i="23"/>
  <c r="K56" i="23" s="1"/>
  <c r="H55" i="23"/>
  <c r="K55" i="23" s="1"/>
  <c r="H54" i="23"/>
  <c r="G54" i="23" s="1"/>
  <c r="I53" i="23"/>
  <c r="L53" i="23" s="1"/>
  <c r="I52" i="23"/>
  <c r="L52" i="23" s="1"/>
  <c r="H52" i="23"/>
  <c r="H51" i="23"/>
  <c r="K51" i="23" s="1"/>
  <c r="H50" i="23"/>
  <c r="K50" i="23" s="1"/>
  <c r="H49" i="23"/>
  <c r="G49" i="23" s="1"/>
  <c r="F62" i="23"/>
  <c r="E62" i="23"/>
  <c r="D62" i="23"/>
  <c r="C62" i="23"/>
  <c r="M59" i="23"/>
  <c r="L59" i="23"/>
  <c r="L58" i="23"/>
  <c r="M57" i="23"/>
  <c r="L57" i="23"/>
  <c r="M53" i="23"/>
  <c r="M50" i="23"/>
  <c r="H36" i="23"/>
  <c r="K36" i="23" s="1"/>
  <c r="H35" i="23"/>
  <c r="K35" i="23" s="1"/>
  <c r="J34" i="23"/>
  <c r="M34" i="23" s="1"/>
  <c r="H33" i="23"/>
  <c r="K33" i="23" s="1"/>
  <c r="H32" i="23"/>
  <c r="K32" i="23" s="1"/>
  <c r="H31" i="23"/>
  <c r="G31" i="23" s="1"/>
  <c r="H30" i="23"/>
  <c r="G30" i="23" s="1"/>
  <c r="H29" i="23"/>
  <c r="K29" i="23" s="1"/>
  <c r="F37" i="23"/>
  <c r="E37" i="23"/>
  <c r="D37" i="23"/>
  <c r="C37" i="23"/>
  <c r="L35" i="23"/>
  <c r="I34" i="23"/>
  <c r="L34" i="23" s="1"/>
  <c r="I32" i="23"/>
  <c r="H21" i="23"/>
  <c r="G21" i="23" s="1"/>
  <c r="J20" i="23"/>
  <c r="M20" i="23" s="1"/>
  <c r="J19" i="23"/>
  <c r="M19" i="23" s="1"/>
  <c r="I19" i="23"/>
  <c r="L19" i="23" s="1"/>
  <c r="H19" i="23"/>
  <c r="K19" i="23" s="1"/>
  <c r="J18" i="23"/>
  <c r="M18" i="23" s="1"/>
  <c r="I18" i="23"/>
  <c r="L18" i="23" s="1"/>
  <c r="J17" i="23"/>
  <c r="H17" i="23"/>
  <c r="K17" i="23" s="1"/>
  <c r="J16" i="23"/>
  <c r="M16" i="23" s="1"/>
  <c r="I16" i="23"/>
  <c r="L16" i="23" s="1"/>
  <c r="I15" i="23"/>
  <c r="L15" i="23" s="1"/>
  <c r="H15" i="23"/>
  <c r="K15" i="23" s="1"/>
  <c r="H14" i="23"/>
  <c r="K14" i="23" s="1"/>
  <c r="H13" i="23"/>
  <c r="K13" i="23" s="1"/>
  <c r="F22" i="23"/>
  <c r="E22" i="23"/>
  <c r="D22" i="23"/>
  <c r="C22" i="23"/>
  <c r="H12" i="23"/>
  <c r="K12" i="23" s="1"/>
  <c r="H11" i="23"/>
  <c r="G11" i="23" s="1"/>
  <c r="J10" i="23"/>
  <c r="M10" i="23" s="1"/>
  <c r="I10" i="23"/>
  <c r="L10" i="23" s="1"/>
  <c r="J9" i="23"/>
  <c r="M9" i="23" s="1"/>
  <c r="H8" i="23"/>
  <c r="K8" i="23" s="1"/>
  <c r="H7" i="23"/>
  <c r="G7" i="23" s="1"/>
  <c r="J6" i="23"/>
  <c r="M6" i="23" s="1"/>
  <c r="G4" i="23"/>
  <c r="J5" i="23"/>
  <c r="M5" i="23" s="1"/>
  <c r="D87" i="4"/>
  <c r="D14" i="4"/>
  <c r="H87" i="4"/>
  <c r="G87" i="4"/>
  <c r="F87" i="4"/>
  <c r="E87" i="4"/>
  <c r="D71" i="4"/>
  <c r="E71" i="4"/>
  <c r="F71" i="4"/>
  <c r="G71" i="4"/>
  <c r="H61" i="4"/>
  <c r="G61" i="4"/>
  <c r="F61" i="4"/>
  <c r="E61" i="4"/>
  <c r="D61" i="4"/>
  <c r="H48" i="4"/>
  <c r="G48" i="4"/>
  <c r="F48" i="4"/>
  <c r="E48" i="4"/>
  <c r="D48" i="4"/>
  <c r="H27" i="4"/>
  <c r="G27" i="4"/>
  <c r="F27" i="4"/>
  <c r="E27" i="4"/>
  <c r="D27" i="4"/>
  <c r="H14" i="4"/>
  <c r="G14" i="4"/>
  <c r="F14" i="4"/>
  <c r="E14" i="4"/>
  <c r="K12" i="24" l="1"/>
  <c r="L19" i="29"/>
  <c r="L31" i="29"/>
  <c r="M19" i="29"/>
  <c r="F40" i="23"/>
  <c r="C19" i="29"/>
  <c r="M12" i="24"/>
  <c r="K19" i="29"/>
  <c r="K31" i="29"/>
  <c r="M5" i="24"/>
  <c r="G19" i="29"/>
  <c r="C31" i="29"/>
  <c r="C40" i="23"/>
  <c r="G31" i="29"/>
  <c r="L12" i="24"/>
  <c r="H71" i="4"/>
  <c r="D40" i="23"/>
  <c r="E40" i="23"/>
  <c r="M31" i="29"/>
  <c r="G32" i="23"/>
  <c r="L5" i="24"/>
  <c r="G61" i="23"/>
  <c r="K30" i="23"/>
  <c r="G36" i="23"/>
  <c r="G33" i="23"/>
  <c r="I37" i="23"/>
  <c r="L37" i="23" s="1"/>
  <c r="G14" i="23"/>
  <c r="G60" i="23"/>
  <c r="I62" i="23"/>
  <c r="L62" i="23" s="1"/>
  <c r="K49" i="23"/>
  <c r="G52" i="23"/>
  <c r="G59" i="23"/>
  <c r="G57" i="23"/>
  <c r="K52" i="23"/>
  <c r="J62" i="23"/>
  <c r="M62" i="23" s="1"/>
  <c r="K54" i="23"/>
  <c r="G58" i="23"/>
  <c r="G53" i="23"/>
  <c r="G50" i="23"/>
  <c r="K58" i="23"/>
  <c r="G56" i="23"/>
  <c r="G51" i="23"/>
  <c r="K31" i="23"/>
  <c r="G35" i="23"/>
  <c r="G29" i="23"/>
  <c r="K21" i="23"/>
  <c r="G12" i="23"/>
  <c r="K11" i="23"/>
  <c r="G5" i="23"/>
  <c r="G18" i="23"/>
  <c r="G6" i="23"/>
  <c r="G16" i="23"/>
  <c r="G20" i="23"/>
  <c r="K7" i="23"/>
  <c r="G17" i="23"/>
  <c r="L32" i="23"/>
  <c r="G5" i="28"/>
  <c r="N5" i="28" s="1"/>
  <c r="H22" i="23"/>
  <c r="K22" i="23" s="1"/>
  <c r="H62" i="23"/>
  <c r="K62" i="23" s="1"/>
  <c r="G55" i="23"/>
  <c r="G10" i="23"/>
  <c r="I22" i="23"/>
  <c r="H37" i="23"/>
  <c r="K37" i="23" s="1"/>
  <c r="J22" i="23"/>
  <c r="M22" i="23" s="1"/>
  <c r="G34" i="23"/>
  <c r="G19" i="23"/>
  <c r="J37" i="23"/>
  <c r="M37" i="23" s="1"/>
  <c r="G9" i="23"/>
  <c r="G15" i="23"/>
  <c r="G8" i="23"/>
  <c r="G13" i="23"/>
  <c r="M17" i="23"/>
  <c r="G4" i="24"/>
  <c r="G5" i="24" s="1"/>
  <c r="H5" i="24"/>
  <c r="K5" i="24" s="1"/>
  <c r="G37" i="23" l="1"/>
  <c r="G62" i="23"/>
  <c r="G6" i="28"/>
  <c r="N6" i="28" s="1"/>
  <c r="J40" i="23"/>
  <c r="H40" i="23"/>
  <c r="L22" i="23"/>
  <c r="I40" i="23"/>
  <c r="G22" i="23"/>
  <c r="G40" i="23" l="1"/>
</calcChain>
</file>

<file path=xl/sharedStrings.xml><?xml version="1.0" encoding="utf-8"?>
<sst xmlns="http://schemas.openxmlformats.org/spreadsheetml/2006/main" count="1607" uniqueCount="590">
  <si>
    <t>Код</t>
  </si>
  <si>
    <t>Управление качеством</t>
  </si>
  <si>
    <t>Информационные системы и технологии</t>
  </si>
  <si>
    <t>Направления подготовки (специальности)</t>
  </si>
  <si>
    <t>080100.62</t>
  </si>
  <si>
    <t>Дизайн</t>
  </si>
  <si>
    <t xml:space="preserve">Технология художественной обработки материалов </t>
  </si>
  <si>
    <t xml:space="preserve">Автоматизация технологических процессов и производств </t>
  </si>
  <si>
    <t>Электроэнергетика и электротехника</t>
  </si>
  <si>
    <t>Машиностроение</t>
  </si>
  <si>
    <t>151000.62</t>
  </si>
  <si>
    <t>Технологические машины и оборудование</t>
  </si>
  <si>
    <t>Прикладная механика</t>
  </si>
  <si>
    <t>190100.62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</si>
  <si>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</si>
  <si>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</si>
  <si>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Стандартизация и метрология</t>
  </si>
  <si>
    <t>Инноватика</t>
  </si>
  <si>
    <t>Техносферная безопасность</t>
  </si>
  <si>
    <t>050500.62</t>
  </si>
  <si>
    <t>080111.65</t>
  </si>
  <si>
    <t>080500.62</t>
  </si>
  <si>
    <t>080502.65</t>
  </si>
  <si>
    <t>080507.65</t>
  </si>
  <si>
    <t xml:space="preserve">Менеджмент организации (с) </t>
  </si>
  <si>
    <t>140501.65</t>
  </si>
  <si>
    <t>140503.65</t>
  </si>
  <si>
    <t>140607.65</t>
  </si>
  <si>
    <t>150201.65</t>
  </si>
  <si>
    <t>150204.65</t>
  </si>
  <si>
    <t>150206.65</t>
  </si>
  <si>
    <t>150301.65</t>
  </si>
  <si>
    <t>151001.65</t>
  </si>
  <si>
    <t>151002.65</t>
  </si>
  <si>
    <t>190201.65</t>
  </si>
  <si>
    <t>190603.65</t>
  </si>
  <si>
    <t>200503.65</t>
  </si>
  <si>
    <t>220200.62</t>
  </si>
  <si>
    <t>220201.65</t>
  </si>
  <si>
    <t>220301.65</t>
  </si>
  <si>
    <t>220501.65</t>
  </si>
  <si>
    <t>280202.65</t>
  </si>
  <si>
    <t>070600.62</t>
  </si>
  <si>
    <t>140500.62</t>
  </si>
  <si>
    <t>140600.62</t>
  </si>
  <si>
    <t>150300.62</t>
  </si>
  <si>
    <t>150400.62</t>
  </si>
  <si>
    <t>150900.62</t>
  </si>
  <si>
    <t>151003.65</t>
  </si>
  <si>
    <t>200500.62</t>
  </si>
  <si>
    <t>200501.65</t>
  </si>
  <si>
    <t>Очное</t>
  </si>
  <si>
    <t>Очно-заочное</t>
  </si>
  <si>
    <t>Заочное</t>
  </si>
  <si>
    <t>Итого по факультету ЭФ:</t>
  </si>
  <si>
    <t>хххххх.65</t>
  </si>
  <si>
    <t>хххххх.62</t>
  </si>
  <si>
    <t>направления подготовки, готовят бакалавров с возможностью дополнительного обучения до магистра</t>
  </si>
  <si>
    <t>Приложение 3.1</t>
  </si>
  <si>
    <t>2 курс</t>
  </si>
  <si>
    <t>3 курс</t>
  </si>
  <si>
    <t>4 курс</t>
  </si>
  <si>
    <t>5 курс</t>
  </si>
  <si>
    <t>6 курс</t>
  </si>
  <si>
    <t>Факультет "Автомобили и тракторы" (АТ)</t>
  </si>
  <si>
    <t>070601.65</t>
  </si>
  <si>
    <t xml:space="preserve">Автомобиле- и тракторостроение </t>
  </si>
  <si>
    <t xml:space="preserve">Сервис транспортных и технологических машин и оборудования </t>
  </si>
  <si>
    <t xml:space="preserve">Наземные транспортные системы </t>
  </si>
  <si>
    <t>Итого по факультету АТ:</t>
  </si>
  <si>
    <t>Факультет "Энергомашиностроение и приборостроение" (ЭМиП)</t>
  </si>
  <si>
    <t>Динамика и прочность машин</t>
  </si>
  <si>
    <t>Двигатели внутреннего сгорания</t>
  </si>
  <si>
    <t>Газотурбинные, паротурбинные установки и двигатели</t>
  </si>
  <si>
    <t>Электрооборудование автомобилей и тракторов</t>
  </si>
  <si>
    <t>Энергомашиностроение</t>
  </si>
  <si>
    <t>Электротехника, электромеханика и электротехнологии</t>
  </si>
  <si>
    <t>Итого по факультету ЭМиП:</t>
  </si>
  <si>
    <t>Факультет "Механико-технологический" (МТ)</t>
  </si>
  <si>
    <t>Стандартизация и сертификация</t>
  </si>
  <si>
    <t>Технология машиностроения</t>
  </si>
  <si>
    <t xml:space="preserve">Металлообрабатывающие станки и комплексы </t>
  </si>
  <si>
    <t>Инструментальные системы машиностроительных производств</t>
  </si>
  <si>
    <t xml:space="preserve">Машины и технология высокоэффективных процессов обработки материалов </t>
  </si>
  <si>
    <t xml:space="preserve">Метрология и метрологическое обеспечение </t>
  </si>
  <si>
    <t>Конструкторско-технологическое обеспечение автоматизации машиностроительных произв.</t>
  </si>
  <si>
    <t xml:space="preserve">Метрология, стандартизация и сертификация </t>
  </si>
  <si>
    <t>Технология, оборудование и автоматизация машиностроительных производств</t>
  </si>
  <si>
    <t>Технологические машины и оборудование (Инновации, рынок и маркетинг)</t>
  </si>
  <si>
    <t>Технологическое образование</t>
  </si>
  <si>
    <t>Итого по факультету МТ:</t>
  </si>
  <si>
    <t>Факультет "Конструкторско-технологический" (КТ)</t>
  </si>
  <si>
    <t xml:space="preserve">Машины и технология литейного производства </t>
  </si>
  <si>
    <t xml:space="preserve">Машины и технология обработки металлов давлением </t>
  </si>
  <si>
    <t>261001.65</t>
  </si>
  <si>
    <t xml:space="preserve">Инженерная защита окружающей среды </t>
  </si>
  <si>
    <t>Итого по факультету КТ:</t>
  </si>
  <si>
    <t>Факультет "Автоматизация и управление" (АиУ)</t>
  </si>
  <si>
    <t xml:space="preserve">Управление и информатика в технических системах </t>
  </si>
  <si>
    <t>230201.65</t>
  </si>
  <si>
    <t>150401.65</t>
  </si>
  <si>
    <t xml:space="preserve">Проектирование технических и технологических комплексов </t>
  </si>
  <si>
    <t xml:space="preserve">Автоматизация и управление </t>
  </si>
  <si>
    <t>Итого по факультету АиУ:</t>
  </si>
  <si>
    <t>Факультет "Экономический" (ЭФ)</t>
  </si>
  <si>
    <t xml:space="preserve">Экономика и управление на предприятии (машиностроение) </t>
  </si>
  <si>
    <t xml:space="preserve">Маркетинг </t>
  </si>
  <si>
    <t>Экономика</t>
  </si>
  <si>
    <t>Менеджмент</t>
  </si>
  <si>
    <t>Бюджет</t>
  </si>
  <si>
    <t>Платное</t>
  </si>
  <si>
    <t>Форма обучения</t>
  </si>
  <si>
    <t>Технологические машины и оборудование (Процессы и машины обработки давлением)</t>
  </si>
  <si>
    <t>080503.65</t>
  </si>
  <si>
    <t>Антикризисное управление</t>
  </si>
  <si>
    <t>100101.65</t>
  </si>
  <si>
    <t>Сервис</t>
  </si>
  <si>
    <t>100103.65</t>
  </si>
  <si>
    <t>Социально-культурный сервис и туризм</t>
  </si>
  <si>
    <t>Вакантные места на втором и последующем курсе в МГТУ "МАМИ" по состоянию на 20 июня 2012 года</t>
  </si>
  <si>
    <t>специальности подготовки, готовят дипломированных специалистов (специалистов)</t>
  </si>
  <si>
    <t>Реклама и связи с общественностью</t>
  </si>
  <si>
    <t>Холодильная, криогенная техника и системы жизнеобеспечения</t>
  </si>
  <si>
    <t>Наземные транспортно-технологические средства</t>
  </si>
  <si>
    <t>Информатика и вычислительная техника</t>
  </si>
  <si>
    <t>Биотехнология</t>
  </si>
  <si>
    <t>08.05.01</t>
  </si>
  <si>
    <t>Строительство уникальных зданий и сооружений</t>
  </si>
  <si>
    <t>15.05.01</t>
  </si>
  <si>
    <t>18.05.01</t>
  </si>
  <si>
    <t>21.05.04</t>
  </si>
  <si>
    <t>Горное дело</t>
  </si>
  <si>
    <t>23.05.01</t>
  </si>
  <si>
    <t>01.03.02</t>
  </si>
  <si>
    <t>Прикладная математика и информатика</t>
  </si>
  <si>
    <t>08.03.01</t>
  </si>
  <si>
    <t>Строительство</t>
  </si>
  <si>
    <t>09.03.01</t>
  </si>
  <si>
    <t>09.03.02</t>
  </si>
  <si>
    <t>13.03.01</t>
  </si>
  <si>
    <t>Теплоэнергетика и теплотехника</t>
  </si>
  <si>
    <t>13.03.02</t>
  </si>
  <si>
    <t>13.03.03</t>
  </si>
  <si>
    <t>15.03.01</t>
  </si>
  <si>
    <t>15.03.02</t>
  </si>
  <si>
    <t>15.03.03</t>
  </si>
  <si>
    <t>15.03.04</t>
  </si>
  <si>
    <t>15.03.05</t>
  </si>
  <si>
    <t>16.03.03</t>
  </si>
  <si>
    <t>18.03.02</t>
  </si>
  <si>
    <t>Энерго- и ресурсосберегающие процессы химической технологии, нефтехимии и биотехнологии</t>
  </si>
  <si>
    <t>19.03.01</t>
  </si>
  <si>
    <t>20.03.01</t>
  </si>
  <si>
    <t>21.03.01</t>
  </si>
  <si>
    <t>Нефтегазовое дело</t>
  </si>
  <si>
    <t>22.03.02</t>
  </si>
  <si>
    <t>Металлургия</t>
  </si>
  <si>
    <t>23.03.03</t>
  </si>
  <si>
    <t>27.03.02</t>
  </si>
  <si>
    <t>27.03.04</t>
  </si>
  <si>
    <t>Управление в технических системах</t>
  </si>
  <si>
    <t>27.03.05</t>
  </si>
  <si>
    <t>38.03.01</t>
  </si>
  <si>
    <t>38.03.02</t>
  </si>
  <si>
    <t>38.03.04</t>
  </si>
  <si>
    <t>Государственное и муниципальное управление</t>
  </si>
  <si>
    <t>38.03.05</t>
  </si>
  <si>
    <t>Бизнес-информатика</t>
  </si>
  <si>
    <t>38.05.01</t>
  </si>
  <si>
    <t>Экономическая безопасность</t>
  </si>
  <si>
    <t>40.03.01</t>
  </si>
  <si>
    <t>Юриспруденция</t>
  </si>
  <si>
    <t>42.03.01</t>
  </si>
  <si>
    <t>43.03.01</t>
  </si>
  <si>
    <t>29.03.04</t>
  </si>
  <si>
    <t>Технология художественной обработки материалов</t>
  </si>
  <si>
    <t>54.03.01</t>
  </si>
  <si>
    <t>Очная</t>
  </si>
  <si>
    <t>Очно-заочная</t>
  </si>
  <si>
    <t>Заочная</t>
  </si>
  <si>
    <t>11.03.01</t>
  </si>
  <si>
    <t>Радиотехника</t>
  </si>
  <si>
    <t>27.03.01</t>
  </si>
  <si>
    <t>Автоматизация технологических процессов и производств</t>
  </si>
  <si>
    <t>Конструкторско-технологическое обеспечение машиностроительных производств</t>
  </si>
  <si>
    <t>Энергетическое машиностроение</t>
  </si>
  <si>
    <t>Информационная безопасность</t>
  </si>
  <si>
    <t>Химическая технология энергонасыщенных материалов и изделий</t>
  </si>
  <si>
    <t>09.03.03</t>
  </si>
  <si>
    <t>Прикладная информатика</t>
  </si>
  <si>
    <t>10.03.01</t>
  </si>
  <si>
    <t>22.03.01</t>
  </si>
  <si>
    <t>Материаловедение и технологии материалов</t>
  </si>
  <si>
    <t>38.03.03</t>
  </si>
  <si>
    <t>10.05.03</t>
  </si>
  <si>
    <t>Информационная безопасность автоматизированных систем</t>
  </si>
  <si>
    <r>
      <t>Программы специалитета</t>
    </r>
    <r>
      <rPr>
        <b/>
        <sz val="11"/>
        <rFont val="Arial Cyr"/>
        <family val="2"/>
        <charset val="204"/>
      </rPr>
      <t xml:space="preserve"> (образовательная программа)</t>
    </r>
  </si>
  <si>
    <t>Перспективные транспортные средства</t>
  </si>
  <si>
    <t>Итого по Головному университету</t>
  </si>
  <si>
    <t>54.03.01.01</t>
  </si>
  <si>
    <t>54.03.01.02</t>
  </si>
  <si>
    <t>Графический дизайн мультимедиа</t>
  </si>
  <si>
    <t>22.03.01.01</t>
  </si>
  <si>
    <t>22.03.01.02</t>
  </si>
  <si>
    <t>27.03.02.01</t>
  </si>
  <si>
    <t>27.03.02.02</t>
  </si>
  <si>
    <t>29.03.03</t>
  </si>
  <si>
    <t>42.03.02</t>
  </si>
  <si>
    <t>42.03.03</t>
  </si>
  <si>
    <t>09.03.01.01</t>
  </si>
  <si>
    <t>09.03.01.02</t>
  </si>
  <si>
    <t xml:space="preserve">Информатика и вычислительная техника </t>
  </si>
  <si>
    <t>42.03.01.01</t>
  </si>
  <si>
    <t>42.03.01.02</t>
  </si>
  <si>
    <t>Программы бакалавриата (образовательная программа, совокупность образовательных программ)</t>
  </si>
  <si>
    <t>42.04.01</t>
  </si>
  <si>
    <t>42.04.03</t>
  </si>
  <si>
    <t>42.04.02</t>
  </si>
  <si>
    <t>Итого по головному университету:</t>
  </si>
  <si>
    <t>38.03.01.01</t>
  </si>
  <si>
    <t>38.03.01.02</t>
  </si>
  <si>
    <t>38.03.01.03</t>
  </si>
  <si>
    <t>Медиаменеджмент</t>
  </si>
  <si>
    <t>38.03.02.01</t>
  </si>
  <si>
    <t>38.03.02.02</t>
  </si>
  <si>
    <t>54.05.03</t>
  </si>
  <si>
    <t>Журналистика (Периодические издания и мультимедийная журналистика)</t>
  </si>
  <si>
    <t>Бухгалтерский учет, анализ и аудит</t>
  </si>
  <si>
    <t>07.03.01</t>
  </si>
  <si>
    <t>23.05.01.02</t>
  </si>
  <si>
    <t xml:space="preserve">Государственное и муниципальное управление </t>
  </si>
  <si>
    <t>Бренд-менеджмент в рекламе и связях с общественностью</t>
  </si>
  <si>
    <t>27.03.04.02</t>
  </si>
  <si>
    <t>23.05.01.01</t>
  </si>
  <si>
    <t>42.04.01.01</t>
  </si>
  <si>
    <t>42.04.01.02</t>
  </si>
  <si>
    <t>Связи с общественностью в органах власти</t>
  </si>
  <si>
    <t>Управление организацией</t>
  </si>
  <si>
    <t>Современные материалы для защиты от фальсификации</t>
  </si>
  <si>
    <t>42.03.01.03</t>
  </si>
  <si>
    <t>Издательское дело (Книгоиздательское дело; Газетно-журнальное издательское дело)</t>
  </si>
  <si>
    <t>Коммуникационные технологии в медиабизнесе</t>
  </si>
  <si>
    <t>42.04.01.04</t>
  </si>
  <si>
    <t>42.04.02.01</t>
  </si>
  <si>
    <t xml:space="preserve">Журналистика </t>
  </si>
  <si>
    <t>Мультимедийная журналистика</t>
  </si>
  <si>
    <t>42.04.02.02</t>
  </si>
  <si>
    <t>Политическая журналистика</t>
  </si>
  <si>
    <t>Спортивные транспортные средства</t>
  </si>
  <si>
    <t>23.03.02</t>
  </si>
  <si>
    <t>23.05.01.03</t>
  </si>
  <si>
    <t>Автоматизированные энергетические установки</t>
  </si>
  <si>
    <t>13.03.03.01</t>
  </si>
  <si>
    <t>Энергоустановки для транспорта и малой энергетики</t>
  </si>
  <si>
    <t>09.03.03.01</t>
  </si>
  <si>
    <t>Корпоративные информационные системы</t>
  </si>
  <si>
    <t>09.03.03.02</t>
  </si>
  <si>
    <t>Большие и открытые данные</t>
  </si>
  <si>
    <t>09.03.01.03</t>
  </si>
  <si>
    <t>13.03.03.02</t>
  </si>
  <si>
    <t>Коммерциализация научно-технических разработок</t>
  </si>
  <si>
    <t>Экономика и финансы медиаорганизации</t>
  </si>
  <si>
    <t>Интегрированные бренд-коммуникации</t>
  </si>
  <si>
    <t>09.03.02.02</t>
  </si>
  <si>
    <t>Управление персоналом</t>
  </si>
  <si>
    <t>42.04.03.01</t>
  </si>
  <si>
    <t>42.04.03.02</t>
  </si>
  <si>
    <t>Антикварный книжный бизнес</t>
  </si>
  <si>
    <t>Наземные транспортно-технологические комплексы (Инжиниринг транспортно-технологических комплексов)</t>
  </si>
  <si>
    <t>Реклама и связи с общественностью в цифровых медиа</t>
  </si>
  <si>
    <t>Технологии анализа в медиасфере</t>
  </si>
  <si>
    <t>Управление медиапроектами</t>
  </si>
  <si>
    <t>42.04.01.03</t>
  </si>
  <si>
    <t>ИИДИЖ</t>
  </si>
  <si>
    <t>ИКИМ</t>
  </si>
  <si>
    <t>Учет, анализ и аудит в медиаорганизациях</t>
  </si>
  <si>
    <t>25</t>
  </si>
  <si>
    <t>ИПИТ</t>
  </si>
  <si>
    <t>Математика и механика</t>
  </si>
  <si>
    <t>Физико-технические науки и технологии</t>
  </si>
  <si>
    <t>Промышленная экология и биотехнологии</t>
  </si>
  <si>
    <t>Технологии материалов</t>
  </si>
  <si>
    <t>Техника и технологии наземного транспорта</t>
  </si>
  <si>
    <t>ТФ</t>
  </si>
  <si>
    <t>09.03.01.04</t>
  </si>
  <si>
    <t>Комплексные технологические процессы и
оборудование машиностроения</t>
  </si>
  <si>
    <t>15.03.01.02</t>
  </si>
  <si>
    <t>15.03.01.01</t>
  </si>
  <si>
    <t>29.03.04.01</t>
  </si>
  <si>
    <t>29.03.04.02</t>
  </si>
  <si>
    <t>11.05.01</t>
  </si>
  <si>
    <t>ФХТиБ</t>
  </si>
  <si>
    <t>Маркетинговые коммуникации в цифровой среде</t>
  </si>
  <si>
    <t>ФЭУ</t>
  </si>
  <si>
    <t>20</t>
  </si>
  <si>
    <t>42.04.01.05</t>
  </si>
  <si>
    <t>Интернет маркетинг</t>
  </si>
  <si>
    <t>Экономика предприятия</t>
  </si>
  <si>
    <t>38.03.01.04</t>
  </si>
  <si>
    <t>КОД УГСН</t>
  </si>
  <si>
    <t>Наименование</t>
  </si>
  <si>
    <t>Выделили</t>
  </si>
  <si>
    <t>01.00.00</t>
  </si>
  <si>
    <t>Всего</t>
  </si>
  <si>
    <t>Техника и технологии строительства</t>
  </si>
  <si>
    <t>Электроника, радиотехника и системы связи</t>
  </si>
  <si>
    <t>Электро- и теплоэнергетика</t>
  </si>
  <si>
    <t>Химические технологии</t>
  </si>
  <si>
    <t>Техносферная безопасность и природообустройство</t>
  </si>
  <si>
    <t>Прикладная геология, горное дело, нефтегазовое
дело и геодезия</t>
  </si>
  <si>
    <t>Технологии легкой промышленности</t>
  </si>
  <si>
    <t>Экономика и управление</t>
  </si>
  <si>
    <t>08.00.00</t>
  </si>
  <si>
    <t>09.00.00</t>
  </si>
  <si>
    <t>10.00.00</t>
  </si>
  <si>
    <t>11.00.00</t>
  </si>
  <si>
    <t>13.00.00</t>
  </si>
  <si>
    <t>15.00.00</t>
  </si>
  <si>
    <t>16.00.00</t>
  </si>
  <si>
    <t>18.00.00</t>
  </si>
  <si>
    <t>19.00.00</t>
  </si>
  <si>
    <t>20.00.00</t>
  </si>
  <si>
    <t>21.00.00</t>
  </si>
  <si>
    <t>22.00.00</t>
  </si>
  <si>
    <t>23.00.00</t>
  </si>
  <si>
    <t>27.00.00</t>
  </si>
  <si>
    <t>29.00.00</t>
  </si>
  <si>
    <t>38.00.00</t>
  </si>
  <si>
    <t>54.00.00</t>
  </si>
  <si>
    <t>Всего:</t>
  </si>
  <si>
    <t>Заявляем</t>
  </si>
  <si>
    <t>Бакалавриат</t>
  </si>
  <si>
    <t>Специалитет</t>
  </si>
  <si>
    <t>Всего бакалавриат+специалитет</t>
  </si>
  <si>
    <t>Магистратура</t>
  </si>
  <si>
    <t>42.00.00</t>
  </si>
  <si>
    <t>Средства массовой информации и информационно-библиотечное дело</t>
  </si>
  <si>
    <t>Разница</t>
  </si>
  <si>
    <r>
      <t>Издательское дело (</t>
    </r>
    <r>
      <rPr>
        <sz val="10"/>
        <rFont val="Arial Cyr"/>
        <charset val="204"/>
      </rPr>
      <t>Современный издательский процесс: инновационные практики</t>
    </r>
    <r>
      <rPr>
        <b/>
        <sz val="10"/>
        <rFont val="Arial Cyr"/>
        <charset val="204"/>
      </rPr>
      <t>)</t>
    </r>
  </si>
  <si>
    <t>Принято</t>
  </si>
  <si>
    <t>42.03.02.03</t>
  </si>
  <si>
    <t>ИИДиЖ</t>
  </si>
  <si>
    <t>Рекламные технологии при продвижении научно-технологических разработок</t>
  </si>
  <si>
    <t xml:space="preserve">Издательское дело </t>
  </si>
  <si>
    <t>Современный издательский процесс: инновационные практики; Издание переводной литературы</t>
  </si>
  <si>
    <t>Рязань</t>
  </si>
  <si>
    <t>Чебоксары</t>
  </si>
  <si>
    <t>Коломна</t>
  </si>
  <si>
    <t>Электросталь</t>
  </si>
  <si>
    <t>Москва</t>
  </si>
  <si>
    <t>119/19</t>
  </si>
  <si>
    <t>15/3</t>
  </si>
  <si>
    <t>138/19</t>
  </si>
  <si>
    <t>18/3</t>
  </si>
  <si>
    <t>26/0</t>
  </si>
  <si>
    <t>26/1</t>
  </si>
  <si>
    <t>50/0</t>
  </si>
  <si>
    <t>29/0</t>
  </si>
  <si>
    <t>61/0</t>
  </si>
  <si>
    <t>28/0</t>
  </si>
  <si>
    <t>24/6</t>
  </si>
  <si>
    <t>30/6</t>
  </si>
  <si>
    <t>130/13</t>
  </si>
  <si>
    <t>117/3</t>
  </si>
  <si>
    <t>99/0</t>
  </si>
  <si>
    <t>16/16</t>
  </si>
  <si>
    <t>18/0</t>
  </si>
  <si>
    <t>70/0</t>
  </si>
  <si>
    <t>57/32</t>
  </si>
  <si>
    <t>25/32</t>
  </si>
  <si>
    <t>25/0</t>
  </si>
  <si>
    <t>22/0</t>
  </si>
  <si>
    <t>142/0</t>
  </si>
  <si>
    <t>330/50</t>
  </si>
  <si>
    <t>25/3</t>
  </si>
  <si>
    <t>51/5</t>
  </si>
  <si>
    <t>51/41</t>
  </si>
  <si>
    <t>27/0</t>
  </si>
  <si>
    <t>12/0</t>
  </si>
  <si>
    <t>35/0</t>
  </si>
  <si>
    <t>56/10</t>
  </si>
  <si>
    <r>
      <rPr>
        <b/>
        <sz val="10"/>
        <rFont val="Arial Cyr"/>
        <charset val="204"/>
      </rPr>
      <t>Радиоэлектронные системы и комплексы</t>
    </r>
    <r>
      <rPr>
        <sz val="10"/>
        <rFont val="Arial Cyr"/>
        <charset val="204"/>
      </rPr>
      <t xml:space="preserve">
(Радиоэлектронные системы передачи информации) </t>
    </r>
  </si>
  <si>
    <r>
      <rPr>
        <b/>
        <sz val="10"/>
        <rFont val="Arial Cyr"/>
        <charset val="204"/>
      </rPr>
      <t>Проектирование технологических машин и комплексов</t>
    </r>
    <r>
      <rPr>
        <sz val="10"/>
        <rFont val="Arial Cyr"/>
        <charset val="204"/>
      </rPr>
      <t xml:space="preserve"> (Проектирование технологических комплексов в машиностроении)</t>
    </r>
  </si>
  <si>
    <r>
      <rPr>
        <b/>
        <sz val="10"/>
        <rFont val="Arial Cyr"/>
        <charset val="204"/>
      </rPr>
      <t>Радиотехника</t>
    </r>
    <r>
      <rPr>
        <sz val="10"/>
        <rFont val="Arial Cyr"/>
        <charset val="204"/>
      </rPr>
      <t xml:space="preserve"> (Системы дальней связи)</t>
    </r>
  </si>
  <si>
    <r>
      <rPr>
        <b/>
        <sz val="10"/>
        <rFont val="Arial Cyr"/>
        <charset val="204"/>
      </rPr>
      <t>Прикладная механика</t>
    </r>
    <r>
      <rPr>
        <sz val="10"/>
        <rFont val="Arial Cyr"/>
        <charset val="204"/>
      </rPr>
      <t xml:space="preserve"> (Программирование и цифровые технологии в динамике и прочности)</t>
    </r>
  </si>
  <si>
    <r>
      <rPr>
        <b/>
        <sz val="10"/>
        <rFont val="Arial Cyr"/>
        <charset val="204"/>
      </rPr>
      <t xml:space="preserve">Металлургия </t>
    </r>
    <r>
      <rPr>
        <sz val="10"/>
        <rFont val="Arial Cyr"/>
        <charset val="204"/>
      </rPr>
      <t>(Инновации в металлургии)</t>
    </r>
  </si>
  <si>
    <r>
      <rPr>
        <b/>
        <sz val="10"/>
        <rFont val="Arial Cyr"/>
        <charset val="204"/>
      </rPr>
      <t>Эксплуатация транспортно-технологических машин и комплексов</t>
    </r>
    <r>
      <rPr>
        <sz val="10"/>
        <rFont val="Arial Cyr"/>
        <charset val="204"/>
      </rPr>
      <t xml:space="preserve"> (Инжиниринг и эксплуатация транспортных систем)</t>
    </r>
  </si>
  <si>
    <r>
      <rPr>
        <b/>
        <sz val="10"/>
        <rFont val="Arial Cyr"/>
        <charset val="204"/>
      </rPr>
      <t>Инноватика</t>
    </r>
    <r>
      <rPr>
        <sz val="10"/>
        <rFont val="Arial Cyr"/>
        <charset val="204"/>
      </rPr>
      <t xml:space="preserve"> (Аддитивные технологии)</t>
    </r>
  </si>
  <si>
    <r>
      <rPr>
        <b/>
        <sz val="10"/>
        <rFont val="Arial Cyr"/>
        <charset val="204"/>
      </rPr>
      <t>Издательское дело</t>
    </r>
    <r>
      <rPr>
        <sz val="10"/>
        <rFont val="Arial Cyr"/>
        <charset val="204"/>
      </rPr>
      <t xml:space="preserve"> (Книгоиздательское дело; Газетно-журнальное издательское дело)</t>
    </r>
  </si>
  <si>
    <r>
      <rPr>
        <b/>
        <sz val="10"/>
        <rFont val="Arial Cyr"/>
        <charset val="204"/>
      </rPr>
      <t>Журналистика</t>
    </r>
    <r>
      <rPr>
        <sz val="10"/>
        <rFont val="Arial Cyr"/>
        <charset val="204"/>
      </rPr>
      <t xml:space="preserve"> (Периодические издания и мультимедийная журналистика)</t>
    </r>
  </si>
  <si>
    <r>
      <rPr>
        <b/>
        <sz val="10"/>
        <rFont val="Arial Cyr"/>
        <charset val="204"/>
      </rPr>
      <t>Управление персоналом</t>
    </r>
    <r>
      <rPr>
        <sz val="10"/>
        <rFont val="Arial Cyr"/>
        <charset val="204"/>
      </rPr>
      <t xml:space="preserve"> (Стратегическое управление человеческими ресурсами)</t>
    </r>
  </si>
  <si>
    <t>09.03.02.01</t>
  </si>
  <si>
    <t>15.03.02.02</t>
  </si>
  <si>
    <r>
      <rPr>
        <b/>
        <sz val="10"/>
        <color theme="1"/>
        <rFont val="Arial Cyr"/>
        <charset val="204"/>
      </rPr>
      <t>Холодильная, криогенная техника и системы жизнеобеспечения</t>
    </r>
    <r>
      <rPr>
        <sz val="10"/>
        <color theme="1"/>
        <rFont val="Arial Cyr"/>
        <charset val="204"/>
      </rPr>
      <t xml:space="preserve"> </t>
    </r>
  </si>
  <si>
    <t>ФУиГХ</t>
  </si>
  <si>
    <t>ФМ</t>
  </si>
  <si>
    <t>ИГРиК</t>
  </si>
  <si>
    <t>ФИТ</t>
  </si>
  <si>
    <t>27.03.04.01</t>
  </si>
  <si>
    <t>Факультет</t>
  </si>
  <si>
    <t>Киберфизические системы</t>
  </si>
  <si>
    <t>15.03.01.03</t>
  </si>
  <si>
    <t>Графика</t>
  </si>
  <si>
    <t>20.03.01.01</t>
  </si>
  <si>
    <t>20.03.01.02</t>
  </si>
  <si>
    <t>Транспортный и промышленный дизайн</t>
  </si>
  <si>
    <t>Прикладная математика и информатика (Математическое и компьютерное моделирование)</t>
  </si>
  <si>
    <t>09.03.02.03</t>
  </si>
  <si>
    <t>09.03.02.04</t>
  </si>
  <si>
    <t>Материаловедение и защитнные технологии</t>
  </si>
  <si>
    <r>
      <t>Информационные системы автоматизированных комплексов медиаиндустрии (</t>
    </r>
    <r>
      <rPr>
        <b/>
        <i/>
        <sz val="10"/>
        <rFont val="Arial Cyr"/>
        <charset val="204"/>
      </rPr>
      <t>набор 2021 года</t>
    </r>
    <r>
      <rPr>
        <i/>
        <sz val="10"/>
        <rFont val="Arial Cyr"/>
        <charset val="204"/>
      </rPr>
      <t>)</t>
    </r>
  </si>
  <si>
    <r>
      <t>Цифровая трансформация (</t>
    </r>
    <r>
      <rPr>
        <b/>
        <i/>
        <sz val="10"/>
        <rFont val="Arial Cyr"/>
        <charset val="204"/>
      </rPr>
      <t>набор 2021 года</t>
    </r>
    <r>
      <rPr>
        <i/>
        <sz val="10"/>
        <rFont val="Arial Cyr"/>
        <charset val="204"/>
      </rPr>
      <t>)</t>
    </r>
  </si>
  <si>
    <r>
      <t xml:space="preserve">Технологические машины и оборудование </t>
    </r>
    <r>
      <rPr>
        <sz val="10"/>
        <rFont val="Arial Cyr"/>
        <charset val="204"/>
      </rPr>
      <t>(Технологическое оборудование химических и нефтехимических производств</t>
    </r>
    <r>
      <rPr>
        <b/>
        <sz val="10"/>
        <rFont val="Arial Cyr"/>
        <charset val="204"/>
      </rPr>
      <t>) (набор 2019 года)</t>
    </r>
  </si>
  <si>
    <r>
      <t>Перспективные материалы в инновационной технике (</t>
    </r>
    <r>
      <rPr>
        <b/>
        <i/>
        <sz val="10"/>
        <rFont val="Arial Cyr"/>
        <charset val="204"/>
      </rPr>
      <t>набор 2019 года</t>
    </r>
    <r>
      <rPr>
        <i/>
        <sz val="10"/>
        <rFont val="Arial Cyr"/>
        <charset val="204"/>
      </rPr>
      <t>)</t>
    </r>
  </si>
  <si>
    <r>
      <rPr>
        <b/>
        <sz val="10"/>
        <rFont val="Arial Cyr"/>
        <charset val="204"/>
      </rPr>
      <t xml:space="preserve">Стандартизация и метрология </t>
    </r>
    <r>
      <rPr>
        <sz val="10"/>
        <rFont val="Arial Cyr"/>
        <charset val="204"/>
      </rPr>
      <t xml:space="preserve">(Метрологическое обеспечение машиностроительных производств - </t>
    </r>
    <r>
      <rPr>
        <b/>
        <sz val="10"/>
        <rFont val="Arial Cyr"/>
        <charset val="204"/>
      </rPr>
      <t>набор 2019 года</t>
    </r>
    <r>
      <rPr>
        <sz val="10"/>
        <rFont val="Arial Cyr"/>
        <charset val="204"/>
      </rPr>
      <t>)</t>
    </r>
  </si>
  <si>
    <r>
      <t>Инженерные методы управления качеством (</t>
    </r>
    <r>
      <rPr>
        <b/>
        <i/>
        <sz val="10"/>
        <rFont val="Arial Cyr"/>
        <charset val="204"/>
      </rPr>
      <t>набор 2019 года</t>
    </r>
    <r>
      <rPr>
        <i/>
        <sz val="10"/>
        <rFont val="Arial Cyr"/>
        <charset val="204"/>
      </rPr>
      <t>)</t>
    </r>
  </si>
  <si>
    <r>
      <t>Управление качеством в принтмедиатехнологиях (</t>
    </r>
    <r>
      <rPr>
        <b/>
        <i/>
        <sz val="10"/>
        <rFont val="Arial Cyr"/>
        <charset val="204"/>
      </rPr>
      <t>набор 2019 года</t>
    </r>
    <r>
      <rPr>
        <i/>
        <sz val="10"/>
        <rFont val="Arial Cyr"/>
        <charset val="204"/>
      </rPr>
      <t>)</t>
    </r>
  </si>
  <si>
    <r>
      <t>Киберфизические системы (</t>
    </r>
    <r>
      <rPr>
        <b/>
        <i/>
        <sz val="10"/>
        <rFont val="Arial Cyr"/>
        <charset val="204"/>
      </rPr>
      <t>набор 2019 года</t>
    </r>
    <r>
      <rPr>
        <i/>
        <sz val="10"/>
        <rFont val="Arial Cyr"/>
        <charset val="204"/>
      </rPr>
      <t>)</t>
    </r>
  </si>
  <si>
    <r>
      <t>Современные технологии в производстве
художественных изделий; Художественное проектирование и цифровые технологии в ювелирном производстве(</t>
    </r>
    <r>
      <rPr>
        <b/>
        <i/>
        <sz val="10"/>
        <rFont val="Arial Cyr"/>
        <charset val="204"/>
      </rPr>
      <t>набор 2021 года</t>
    </r>
    <r>
      <rPr>
        <i/>
        <sz val="10"/>
        <rFont val="Arial Cyr"/>
        <charset val="204"/>
      </rPr>
      <t>)</t>
    </r>
  </si>
  <si>
    <r>
      <rPr>
        <b/>
        <sz val="10"/>
        <color theme="1"/>
        <rFont val="Arial Cyr"/>
        <charset val="204"/>
      </rPr>
      <t>Химическая технология энергонасыщенных материалов и изделий</t>
    </r>
    <r>
      <rPr>
        <sz val="10"/>
        <color theme="1"/>
        <rFont val="Arial Cyr"/>
        <charset val="204"/>
      </rPr>
      <t xml:space="preserve"> (</t>
    </r>
    <r>
      <rPr>
        <i/>
        <sz val="10"/>
        <color theme="1"/>
        <rFont val="Arial Cyr"/>
        <charset val="204"/>
      </rPr>
      <t>Автоматизированное производство химическихх предприятий)</t>
    </r>
  </si>
  <si>
    <r>
      <t>Электронные системы управления (</t>
    </r>
    <r>
      <rPr>
        <b/>
        <i/>
        <sz val="10"/>
        <rFont val="Arial Cyr"/>
        <charset val="204"/>
      </rPr>
      <t>набор 2019 года</t>
    </r>
    <r>
      <rPr>
        <i/>
        <sz val="10"/>
        <rFont val="Arial Cyr"/>
        <charset val="204"/>
      </rPr>
      <t>)</t>
    </r>
  </si>
  <si>
    <t>ФУИГХ</t>
  </si>
  <si>
    <t>В форме ЕГЭ или проводимые самостоятельно</t>
  </si>
  <si>
    <t>Приоритет 1</t>
  </si>
  <si>
    <t>Приоритет 2</t>
  </si>
  <si>
    <t>Приоритет 3</t>
  </si>
  <si>
    <t>Предмет</t>
  </si>
  <si>
    <t>Мин. балл</t>
  </si>
  <si>
    <t>Информатика и ИКТ</t>
  </si>
  <si>
    <t>Математика/WS*</t>
  </si>
  <si>
    <t>Русский язык</t>
  </si>
  <si>
    <t>Математика</t>
  </si>
  <si>
    <t>Физика/WS*</t>
  </si>
  <si>
    <t>Проектирование технологических машин и комплексов</t>
  </si>
  <si>
    <t>Технология полиграфического и упаковочного производства</t>
  </si>
  <si>
    <t xml:space="preserve">Обществознание </t>
  </si>
  <si>
    <t>Обществознание</t>
  </si>
  <si>
    <t>Издательское дело</t>
  </si>
  <si>
    <t>Литература</t>
  </si>
  <si>
    <t>44.03.04</t>
  </si>
  <si>
    <t>Профессиональное обучение (по отраслям)</t>
  </si>
  <si>
    <t>Направления подготовки творческой направленности</t>
  </si>
  <si>
    <t>Направления подготовки</t>
  </si>
  <si>
    <t>Мин. Балл</t>
  </si>
  <si>
    <t>В форме ЕГЭ или самостоятельно</t>
  </si>
  <si>
    <t>Творческое</t>
  </si>
  <si>
    <t>Рисунок геометрических фигур</t>
  </si>
  <si>
    <t>*</t>
  </si>
  <si>
    <t>WS - результат демонстрационного экзамена по стандартам Ворлдскиллс Россия, сданного выпускником СПО по соответствующей УГСН (см. пункт 2.2.7 Правил приема)</t>
  </si>
  <si>
    <t>Направления подготовки (образовательная программа)</t>
  </si>
  <si>
    <t>Творческое или профессиональное</t>
  </si>
  <si>
    <t>Приоритет 4</t>
  </si>
  <si>
    <t>Архитектура (филиал в г. Рязани)</t>
  </si>
  <si>
    <t>Журналистика</t>
  </si>
  <si>
    <t>Собеседование</t>
  </si>
  <si>
    <t>Дизайн (Транспортный дизайн)</t>
  </si>
  <si>
    <t>Рисунок автомобиля</t>
  </si>
  <si>
    <t>Академический рисунок</t>
  </si>
  <si>
    <t>Дизайн (Промышленный дизайн)</t>
  </si>
  <si>
    <t>Дизайн (Графический дизайн мультимедиа)</t>
  </si>
  <si>
    <t>Рисунок и колористика*</t>
  </si>
  <si>
    <t>Декоративно-шрифтовая композиция с геометрическими элементами</t>
  </si>
  <si>
    <t>Дизайн (Веб-дизайн)</t>
  </si>
  <si>
    <t>???</t>
  </si>
  <si>
    <t>Рисунок и живопись*</t>
  </si>
  <si>
    <t>Композиция-иллюстрация</t>
  </si>
  <si>
    <t>Творческие вступительные испытания по предметам "Рисунок и колористика" и "Рисунок и живопись" проводятся в два этапа.</t>
  </si>
  <si>
    <t>По результатам двух этапов вступительных испытаний выставляется одна оценка.</t>
  </si>
  <si>
    <t>Физика/WS*/Информатика и ИКТ</t>
  </si>
  <si>
    <t>Информатика и ИКТ/Физика</t>
  </si>
  <si>
    <t>Информатика и ИКТ/ Физика</t>
  </si>
  <si>
    <t>46/40</t>
  </si>
  <si>
    <t>40/46</t>
  </si>
  <si>
    <t>44/40</t>
  </si>
  <si>
    <t>Физика/WS*/Химия</t>
  </si>
  <si>
    <t>Физика/Информатика и ИКТ</t>
  </si>
  <si>
    <t>Биология/WS*/Химия</t>
  </si>
  <si>
    <t>Направления подготовки бакалавриата и специалитета в Московском Политехе в 2021 году; вступительные испытания; минимальные баллы, подтверждающие успешное прохождение вступительного испытания (шкала оценивания - 100-балльная)</t>
  </si>
  <si>
    <t>Творческие направления подготовки бакалавриата и специалитета в Московском Политехе в 2021 году; вступительные испытания; минимальные баллы, подтверждающие успешное прохождение вступительного испытания (шкала оценивания - 100-балльная)</t>
  </si>
  <si>
    <t>Машины и технологии обработки металлов давлением в метизных производствах</t>
  </si>
  <si>
    <t>Информационные системы и технологии обработки цифрового контента</t>
  </si>
  <si>
    <r>
      <rPr>
        <b/>
        <i/>
        <sz val="11"/>
        <rFont val="Arial Cyr"/>
        <charset val="204"/>
      </rPr>
      <t>Информационные системы и технологии</t>
    </r>
    <r>
      <rPr>
        <i/>
        <sz val="10"/>
        <rFont val="Arial Cyr"/>
        <charset val="204"/>
      </rPr>
      <t xml:space="preserve"> (Информационные системы и технологии обработки цифрового контента; Информационные и автоматизированные системы обработки информации и управления; Информационные технологии в медиаиндустрии и дизайне; Технологии дополненной и виртуальной реальности в медиаиндустрии; Программное обеспечение игровой компьютерной индустрии; Гибридные технологии умного дома и интернет вещей)</t>
    </r>
  </si>
  <si>
    <t>Обществознание /История</t>
  </si>
  <si>
    <t>История/Литература</t>
  </si>
  <si>
    <t>История/Иностранный язык</t>
  </si>
  <si>
    <t>История/Литература/Иностранный язык</t>
  </si>
  <si>
    <t>Архитектурное черчение</t>
  </si>
  <si>
    <t>Архитектурное композиция и рисунок</t>
  </si>
  <si>
    <t>Дизайн (Дизайн среды)(филиал в г. Рязани)</t>
  </si>
  <si>
    <t>Конструктивный рисунок</t>
  </si>
  <si>
    <t>Художественное творчество в дизайне</t>
  </si>
  <si>
    <t>Обществознание/Исторя</t>
  </si>
  <si>
    <t>38.03.00</t>
  </si>
  <si>
    <r>
      <t>Реклама и связи с общественностью (</t>
    </r>
    <r>
      <rPr>
        <sz val="10"/>
        <rFont val="Arial Cyr"/>
        <charset val="204"/>
      </rPr>
      <t>Реклама и связи с общественностью в цифровых медиа; Интегрированные бренд-коммуникации</t>
    </r>
    <r>
      <rPr>
        <b/>
        <sz val="10"/>
        <rFont val="Arial Cyr"/>
        <charset val="204"/>
      </rPr>
      <t>) (</t>
    </r>
    <r>
      <rPr>
        <b/>
        <i/>
        <sz val="10"/>
        <rFont val="Arial Cyr"/>
        <charset val="204"/>
      </rPr>
      <t>набор 2021 года</t>
    </r>
    <r>
      <rPr>
        <b/>
        <sz val="10"/>
        <rFont val="Arial Cyr"/>
        <charset val="204"/>
      </rPr>
      <t>)</t>
    </r>
  </si>
  <si>
    <t>Информатика и ИКТ/Физика/WS*</t>
  </si>
  <si>
    <t>Интеграция и программирование в САПР</t>
  </si>
  <si>
    <t>Программное обеспечение информационных систем</t>
  </si>
  <si>
    <t>Веб-технологии</t>
  </si>
  <si>
    <r>
      <rPr>
        <b/>
        <i/>
        <sz val="10"/>
        <rFont val="Arial Cyr"/>
        <charset val="204"/>
      </rPr>
      <t xml:space="preserve">Машиностроение </t>
    </r>
    <r>
      <rPr>
        <i/>
        <sz val="10"/>
        <rFont val="Arial Cyr"/>
        <charset val="204"/>
      </rPr>
      <t>(Машины и технологии обработки материалов давлением; Оборудование и технологии сварочного производства; Машины и технологии высокоэффективных процессов обработки)</t>
    </r>
  </si>
  <si>
    <r>
      <t>Технологические машины и оборудование</t>
    </r>
    <r>
      <rPr>
        <sz val="10"/>
        <rFont val="Arial Cyr"/>
        <charset val="204"/>
      </rPr>
      <t xml:space="preserve"> (Оборудование упаковочного и полиграфического производства)</t>
    </r>
  </si>
  <si>
    <t>Перспективные материалы и технологии</t>
  </si>
  <si>
    <t>Управление качеством на производстве</t>
  </si>
  <si>
    <t>Управление качеством в принтмедиа</t>
  </si>
  <si>
    <r>
      <t xml:space="preserve">Управление в технических системах </t>
    </r>
    <r>
      <rPr>
        <sz val="10"/>
        <rFont val="Arial Cyr"/>
        <charset val="204"/>
      </rPr>
      <t>(Электронные системы управления)</t>
    </r>
  </si>
  <si>
    <t>Технологический инжиниринг в
производстве художественных изделий</t>
  </si>
  <si>
    <r>
      <t xml:space="preserve">Технология полиграфического и упаковочного производства </t>
    </r>
    <r>
      <rPr>
        <i/>
        <sz val="10"/>
        <rFont val="Arial Cyr"/>
        <charset val="204"/>
      </rPr>
      <t>(Технологии упаковочного производства; Бизнес-процессы печатной и упаковочной индустрии; ресурсное обеспечение печатной и упаковочной индустрии; Ресурсное обеспечение печатной и упаковочной индустрии; Дизайн и проектирование мультимедиа и визуального контента</t>
    </r>
    <r>
      <rPr>
        <sz val="10"/>
        <rFont val="Arial Cyr"/>
        <charset val="204"/>
      </rPr>
      <t>)</t>
    </r>
  </si>
  <si>
    <r>
      <rPr>
        <b/>
        <sz val="10"/>
        <rFont val="Arial Cyr"/>
        <charset val="204"/>
      </rPr>
      <t>Стандартизация и метрология</t>
    </r>
    <r>
      <rPr>
        <sz val="10"/>
        <rFont val="Arial Cyr"/>
        <charset val="204"/>
      </rPr>
      <t xml:space="preserve"> (Метрологическое обеспечение производств) </t>
    </r>
  </si>
  <si>
    <t>Экологическая безопасность и охрана труда</t>
  </si>
  <si>
    <t>Безотходные технологии химических и нефтехимических производств</t>
  </si>
  <si>
    <r>
      <t>Автоматизация технологических процессов и производств (</t>
    </r>
    <r>
      <rPr>
        <sz val="10"/>
        <rFont val="Arial Cyr"/>
        <charset val="204"/>
      </rPr>
      <t>Роботизированные комплексы)</t>
    </r>
  </si>
  <si>
    <r>
      <t>Технологические машины и оборудование</t>
    </r>
    <r>
      <rPr>
        <sz val="10"/>
        <color theme="1"/>
        <rFont val="Arial Cyr"/>
        <charset val="204"/>
      </rPr>
      <t xml:space="preserve"> (Разработка и маркетинг технологического оборудования)</t>
    </r>
  </si>
  <si>
    <r>
      <rPr>
        <b/>
        <i/>
        <sz val="10"/>
        <rFont val="Arial Cyr"/>
        <charset val="204"/>
      </rPr>
      <t xml:space="preserve">Экономика и управление </t>
    </r>
    <r>
      <rPr>
        <i/>
        <sz val="10"/>
        <rFont val="Arial Cyr"/>
        <charset val="204"/>
      </rPr>
      <t>(Экономика и финансы предприятия; Управление бизнес-процессами; Государственное управление и правовое регулирование) (многопрофильный прием)</t>
    </r>
  </si>
  <si>
    <t xml:space="preserve">Экономика (Economics and Finance of an Enteprise (study in English)) </t>
  </si>
  <si>
    <t>Компьютерное моделирование транспортных средств</t>
  </si>
  <si>
    <r>
      <rPr>
        <b/>
        <sz val="10"/>
        <rFont val="Arial Cyr"/>
        <charset val="204"/>
      </rPr>
      <t>Графика</t>
    </r>
    <r>
      <rPr>
        <sz val="10"/>
        <rFont val="Arial Cyr"/>
        <charset val="204"/>
      </rPr>
      <t xml:space="preserve"> (Оформление печатной продукции;Художник анимации и компьютерной техники)</t>
    </r>
  </si>
  <si>
    <t>18+5</t>
  </si>
  <si>
    <t>09.03.01.05</t>
  </si>
  <si>
    <t>09.03.03.03</t>
  </si>
  <si>
    <t>Системная и программная инженерия</t>
  </si>
  <si>
    <t>Автоматизированные системы обработки информации и управления; Информационные технологии в медиаиндустрии и дизайне; Технологии дополненной и виртуальной реальности; Программное обеспечение игровой компьютерной индустрии; Информационные системы умных пространств</t>
  </si>
  <si>
    <t>Цифровая трансформация</t>
  </si>
  <si>
    <t>23.05.01.04</t>
  </si>
  <si>
    <t>Компьютерный инжиниринг в автомобилестроении</t>
  </si>
  <si>
    <t>Автомобили и автомобильный сервис</t>
  </si>
  <si>
    <t>Информационные технологии управления бизнесом</t>
  </si>
  <si>
    <t>15.03.05.01</t>
  </si>
  <si>
    <t>Управление бизнес-процессами</t>
  </si>
  <si>
    <t>Машины и технологии обработки материалов давлением; Оборудование и технологии сварочного производства;  Высокоэффективные технологические процессы и оборудование</t>
  </si>
  <si>
    <t>Адрес</t>
  </si>
  <si>
    <t>Аудитория</t>
  </si>
  <si>
    <t>Время</t>
  </si>
  <si>
    <t>Направление подготовки/специальность (образовательная программа)</t>
  </si>
  <si>
    <t>Транспортный факультет</t>
  </si>
  <si>
    <t>Факультет информационных технологий</t>
  </si>
  <si>
    <t>Факультет машиностроения</t>
  </si>
  <si>
    <t>Факультет урбанистики и городского хозяйства</t>
  </si>
  <si>
    <t>Факультет химической технологии и биотехнологии</t>
  </si>
  <si>
    <t>Факультет экономики и управления</t>
  </si>
  <si>
    <t>Полиграфический институт</t>
  </si>
  <si>
    <t>Институт графики и искусства книги имени В.А. Фаворского</t>
  </si>
  <si>
    <t>Институт издательского дела и журналистики</t>
  </si>
  <si>
    <t>13.00</t>
  </si>
  <si>
    <t>ул. Автозаводская, 16</t>
  </si>
  <si>
    <t>16.00</t>
  </si>
  <si>
    <t>ул. Павла Корчагина, 22</t>
  </si>
  <si>
    <t>Прикладная математика и информатика (Интеллектуальные системы управления транспортом)</t>
  </si>
  <si>
    <t>Прикладная механика (Программирование и цифровые технологии в динамике и прочности)</t>
  </si>
  <si>
    <t>Управление в технических системах (Электронные системы управления)</t>
  </si>
  <si>
    <t>Реклама и связи с общественностью (Реклама и связи с общественностью в цифровых медиа; Интегрированные бренд-коммуникации)</t>
  </si>
  <si>
    <t>Графика (Художник-график (оформление печатной продукции); Художник анимации и компьютерной графики)</t>
  </si>
  <si>
    <t>Журналистика (Периодические издания и мультимедийная журналистика; Деловая журналистика)</t>
  </si>
  <si>
    <t>10.00</t>
  </si>
  <si>
    <t>1806                (актовый зал)</t>
  </si>
  <si>
    <t>1806                 (актовый зал)</t>
  </si>
  <si>
    <t>1806
(актовый зал)</t>
  </si>
  <si>
    <t>График проведения организационных встреч со студентами 1 курса очной формы обучения (бакалавриат, специалитет)</t>
  </si>
  <si>
    <t>Сбор первокурсников</t>
  </si>
  <si>
    <t>Официальная часть</t>
  </si>
  <si>
    <t>9.30-10.00</t>
  </si>
  <si>
    <t>12.30-13.00</t>
  </si>
  <si>
    <t>15.30-16.00</t>
  </si>
  <si>
    <t>(Просим Вас при себе иметь документ, удостоверяющий личность (паспорт), ручку, блокнот для записей).</t>
  </si>
  <si>
    <t>9 сентября 2023 года</t>
  </si>
  <si>
    <t>09.03.01.06</t>
  </si>
  <si>
    <t>Кибербезопасность автоматизированных систем</t>
  </si>
  <si>
    <t>27.03.05.02</t>
  </si>
  <si>
    <t>Аддитивные технологии</t>
  </si>
  <si>
    <t>Разработка и производство изделий промышленного дизайна; Художественное проектирование и цифровые технологии в ювелирном производстве</t>
  </si>
  <si>
    <t>Автоматизация технологических процессов и производств (Роботы и робототехнические устройства)</t>
  </si>
  <si>
    <t>13.03.02.01</t>
  </si>
  <si>
    <t>27.03.05.01</t>
  </si>
  <si>
    <t>Материаловедение и цифровые технологии</t>
  </si>
  <si>
    <t>Дизайн и конструирование рекламных и арт-обьектов</t>
  </si>
  <si>
    <t>Компьютерное проектирование оборудования и производств</t>
  </si>
  <si>
    <t>Перспективные автомобили и электромобили</t>
  </si>
  <si>
    <t>Радиотехника (Интеллектуальная радиоэлектроника и промышленный интернет вещей)</t>
  </si>
  <si>
    <t>Строительство (Промышленное и гражданское строительство; Теплогазоснабжение, вентиляция, водоснабжение и водоотведение)</t>
  </si>
  <si>
    <t>Теплоэнергетика и теплотехника (Интеллектуальные тепловые энергосистемы)</t>
  </si>
  <si>
    <t>Управление инновационной деятельностью</t>
  </si>
  <si>
    <t>Экономика (Экономика предприятий и организаций)</t>
  </si>
  <si>
    <t>Технологические машины и оборудование (Реверс-инжиниринг процессов и оборудования)</t>
  </si>
  <si>
    <t>Энергетическое машиностроение (Перспективные энергоустановки для электротранспорта и малой энергетики)</t>
  </si>
  <si>
    <t>Эксплуатация транспортно-технологических машин и комплексов (Инжиниринг и эксплуатация транспортных систем)</t>
  </si>
  <si>
    <t>Электрооборудование и промышленная электроника</t>
  </si>
  <si>
    <t xml:space="preserve">Биотехнология (Промышленная биотехнология и биоинженерия) </t>
  </si>
  <si>
    <t xml:space="preserve">Техносферная безопасность (Экологическая и производственная безопасность; Природоохранные биотехнологии; Безопасность технологических процессов и производств) </t>
  </si>
  <si>
    <t>Технология полиграфического и упаковочного производства (Технологии упаковочного производства; Бизнес-процессы печатной и упаковочной индустрии; Дизайн и технологии производства визуального контента)</t>
  </si>
  <si>
    <t>8 сентября 2023 года</t>
  </si>
  <si>
    <t>ПК-240
(актовый зал)</t>
  </si>
  <si>
    <t>Дата
проведения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</si>
</sst>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7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0"/>
      <color indexed="57"/>
      <name val="Arial Cyr"/>
      <family val="2"/>
      <charset val="204"/>
    </font>
    <font>
      <b/>
      <sz val="10"/>
      <color indexed="57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17"/>
      <name val="Arial Cyr"/>
      <charset val="204"/>
    </font>
    <font>
      <sz val="11"/>
      <color indexed="10"/>
      <name val="Arial Cyr"/>
      <charset val="204"/>
    </font>
    <font>
      <b/>
      <sz val="11"/>
      <color indexed="17"/>
      <name val="Arial Cyr"/>
      <charset val="204"/>
    </font>
    <font>
      <b/>
      <sz val="11"/>
      <color indexed="10"/>
      <name val="Arial Cyr"/>
      <charset val="204"/>
    </font>
    <font>
      <sz val="11"/>
      <color indexed="10"/>
      <name val="Arial Cyr"/>
      <charset val="204"/>
    </font>
    <font>
      <sz val="10"/>
      <color indexed="10"/>
      <name val="Arial Cyr"/>
      <charset val="204"/>
    </font>
    <font>
      <strike/>
      <sz val="10"/>
      <name val="Arial Cyr"/>
      <charset val="204"/>
    </font>
    <font>
      <strike/>
      <sz val="11"/>
      <color indexed="17"/>
      <name val="Arial Cyr"/>
      <charset val="204"/>
    </font>
    <font>
      <strike/>
      <sz val="11"/>
      <color indexed="10"/>
      <name val="Arial Cyr"/>
      <charset val="204"/>
    </font>
    <font>
      <strike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11"/>
      <color indexed="10"/>
      <name val="Arial Cyr"/>
      <family val="2"/>
      <charset val="204"/>
    </font>
    <font>
      <i/>
      <sz val="10"/>
      <name val="Arial Cyr"/>
      <charset val="204"/>
    </font>
    <font>
      <sz val="10"/>
      <color indexed="17"/>
      <name val="Arial Cyr"/>
      <charset val="204"/>
    </font>
    <font>
      <strike/>
      <sz val="11"/>
      <name val="Arial Cyr"/>
      <charset val="204"/>
    </font>
    <font>
      <sz val="11"/>
      <color indexed="17"/>
      <name val="Arial Cyr"/>
      <charset val="204"/>
    </font>
    <font>
      <b/>
      <sz val="10"/>
      <color indexed="17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B050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sz val="10"/>
      <color rgb="FFFF0000"/>
      <name val="Arial Cyr"/>
      <charset val="204"/>
    </font>
    <font>
      <sz val="10"/>
      <color rgb="FFFF000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95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83">
    <xf numFmtId="0" fontId="0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2">
    <xf numFmtId="0" fontId="0" fillId="0" borderId="0" xfId="0"/>
    <xf numFmtId="0" fontId="10" fillId="0" borderId="0" xfId="0" applyFont="1"/>
    <xf numFmtId="0" fontId="10" fillId="0" borderId="0" xfId="0" applyFont="1" applyAlignment="1"/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top" wrapText="1"/>
    </xf>
    <xf numFmtId="0" fontId="10" fillId="2" borderId="22" xfId="0" applyFont="1" applyFill="1" applyBorder="1" applyAlignment="1">
      <alignment vertical="top" wrapText="1"/>
    </xf>
    <xf numFmtId="0" fontId="16" fillId="2" borderId="23" xfId="0" applyFont="1" applyFill="1" applyBorder="1" applyAlignment="1">
      <alignment horizontal="center" vertical="top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7" xfId="0" quotePrefix="1" applyFont="1" applyBorder="1" applyAlignment="1">
      <alignment horizontal="center" vertical="center" wrapText="1"/>
    </xf>
    <xf numFmtId="0" fontId="20" fillId="0" borderId="12" xfId="0" quotePrefix="1" applyFont="1" applyBorder="1" applyAlignment="1">
      <alignment horizontal="center" vertical="center" wrapText="1"/>
    </xf>
    <xf numFmtId="0" fontId="20" fillId="0" borderId="4" xfId="0" quotePrefix="1" applyFont="1" applyBorder="1" applyAlignment="1">
      <alignment horizontal="center" vertical="center" wrapText="1"/>
    </xf>
    <xf numFmtId="0" fontId="20" fillId="0" borderId="18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20" fillId="0" borderId="25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20" fillId="0" borderId="13" xfId="0" quotePrefix="1" applyFont="1" applyBorder="1" applyAlignment="1">
      <alignment horizontal="center" vertical="center" wrapText="1"/>
    </xf>
    <xf numFmtId="0" fontId="20" fillId="0" borderId="20" xfId="0" quotePrefix="1" applyFont="1" applyBorder="1" applyAlignment="1">
      <alignment horizontal="center" vertical="center" wrapText="1"/>
    </xf>
    <xf numFmtId="0" fontId="20" fillId="0" borderId="16" xfId="0" quotePrefix="1" applyFont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vertical="top" wrapText="1"/>
    </xf>
    <xf numFmtId="0" fontId="10" fillId="0" borderId="2" xfId="0" applyFont="1" applyBorder="1" applyAlignment="1">
      <alignment vertical="center"/>
    </xf>
    <xf numFmtId="0" fontId="10" fillId="0" borderId="29" xfId="0" applyFont="1" applyFill="1" applyBorder="1" applyAlignment="1">
      <alignment horizontal="center" vertical="top" wrapText="1"/>
    </xf>
    <xf numFmtId="0" fontId="21" fillId="2" borderId="24" xfId="0" applyFont="1" applyFill="1" applyBorder="1" applyAlignment="1">
      <alignment horizontal="center" vertical="top" wrapText="1"/>
    </xf>
    <xf numFmtId="0" fontId="10" fillId="0" borderId="30" xfId="0" applyFont="1" applyBorder="1" applyAlignment="1">
      <alignment vertical="top" wrapText="1"/>
    </xf>
    <xf numFmtId="0" fontId="20" fillId="0" borderId="31" xfId="0" applyFont="1" applyBorder="1" applyAlignment="1">
      <alignment horizontal="center" vertical="top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top" wrapText="1"/>
    </xf>
    <xf numFmtId="0" fontId="20" fillId="0" borderId="34" xfId="0" applyFont="1" applyBorder="1" applyAlignment="1">
      <alignment horizontal="center" vertical="top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0" fillId="0" borderId="37" xfId="0" quotePrefix="1" applyFont="1" applyBorder="1" applyAlignment="1">
      <alignment horizontal="center" vertical="top" wrapText="1"/>
    </xf>
    <xf numFmtId="0" fontId="10" fillId="0" borderId="38" xfId="0" applyFont="1" applyBorder="1" applyAlignment="1">
      <alignment vertical="top" wrapText="1"/>
    </xf>
    <xf numFmtId="0" fontId="20" fillId="0" borderId="28" xfId="0" applyFont="1" applyBorder="1" applyAlignment="1">
      <alignment horizontal="center"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top" wrapText="1"/>
    </xf>
    <xf numFmtId="0" fontId="20" fillId="0" borderId="43" xfId="0" applyFont="1" applyBorder="1" applyAlignment="1">
      <alignment horizontal="center" vertical="center" wrapText="1"/>
    </xf>
    <xf numFmtId="0" fontId="20" fillId="0" borderId="35" xfId="0" quotePrefix="1" applyFont="1" applyBorder="1" applyAlignment="1">
      <alignment horizontal="center" vertical="center" wrapText="1"/>
    </xf>
    <xf numFmtId="0" fontId="20" fillId="0" borderId="34" xfId="0" quotePrefix="1" applyFont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25" xfId="0" applyFont="1" applyBorder="1"/>
    <xf numFmtId="0" fontId="10" fillId="0" borderId="31" xfId="0" applyFont="1" applyBorder="1" applyAlignment="1">
      <alignment vertical="top" wrapText="1"/>
    </xf>
    <xf numFmtId="0" fontId="16" fillId="0" borderId="41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28" xfId="0" quotePrefix="1" applyFont="1" applyBorder="1" applyAlignment="1">
      <alignment horizontal="center" vertical="center" wrapText="1"/>
    </xf>
    <xf numFmtId="0" fontId="20" fillId="0" borderId="34" xfId="0" applyNumberFormat="1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vertical="top" wrapText="1"/>
    </xf>
    <xf numFmtId="0" fontId="20" fillId="0" borderId="46" xfId="0" applyFont="1" applyBorder="1" applyAlignment="1">
      <alignment horizontal="center" vertical="top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14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20" fillId="0" borderId="36" xfId="0" quotePrefix="1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top" wrapText="1"/>
    </xf>
    <xf numFmtId="0" fontId="10" fillId="2" borderId="49" xfId="0" applyFont="1" applyFill="1" applyBorder="1" applyAlignment="1">
      <alignment horizontal="center" vertical="top" wrapText="1"/>
    </xf>
    <xf numFmtId="0" fontId="10" fillId="2" borderId="50" xfId="0" applyFont="1" applyFill="1" applyBorder="1" applyAlignment="1">
      <alignment vertical="top" wrapText="1"/>
    </xf>
    <xf numFmtId="0" fontId="16" fillId="2" borderId="51" xfId="0" applyFont="1" applyFill="1" applyBorder="1" applyAlignment="1">
      <alignment horizontal="center" vertical="top" wrapText="1"/>
    </xf>
    <xf numFmtId="0" fontId="21" fillId="2" borderId="5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20" fillId="0" borderId="47" xfId="0" quotePrefix="1" applyFont="1" applyBorder="1" applyAlignment="1">
      <alignment horizontal="center" vertical="center" wrapText="1"/>
    </xf>
    <xf numFmtId="0" fontId="20" fillId="0" borderId="46" xfId="0" quotePrefix="1" applyFont="1" applyBorder="1" applyAlignment="1">
      <alignment horizontal="center" vertical="center" wrapText="1"/>
    </xf>
    <xf numFmtId="0" fontId="20" fillId="0" borderId="39" xfId="0" quotePrefix="1" applyFont="1" applyBorder="1" applyAlignment="1">
      <alignment horizontal="center" vertical="center" wrapText="1"/>
    </xf>
    <xf numFmtId="0" fontId="20" fillId="0" borderId="0" xfId="0" quotePrefix="1" applyFont="1" applyBorder="1" applyAlignment="1">
      <alignment horizontal="center" vertical="center" wrapText="1"/>
    </xf>
    <xf numFmtId="0" fontId="20" fillId="0" borderId="25" xfId="0" quotePrefix="1" applyFont="1" applyBorder="1" applyAlignment="1">
      <alignment horizontal="center" vertical="center" wrapText="1"/>
    </xf>
    <xf numFmtId="0" fontId="20" fillId="0" borderId="44" xfId="0" quotePrefix="1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10" fillId="0" borderId="42" xfId="0" quotePrefix="1" applyFont="1" applyBorder="1" applyAlignment="1">
      <alignment horizontal="center" vertical="top" wrapText="1"/>
    </xf>
    <xf numFmtId="0" fontId="10" fillId="0" borderId="46" xfId="0" applyFont="1" applyBorder="1" applyAlignment="1">
      <alignment vertical="top" wrapTex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31" xfId="0" applyBorder="1" applyAlignment="1">
      <alignment vertical="top" wrapText="1"/>
    </xf>
    <xf numFmtId="0" fontId="20" fillId="0" borderId="59" xfId="0" applyFont="1" applyBorder="1" applyAlignment="1">
      <alignment horizontal="center" vertical="top" wrapText="1"/>
    </xf>
    <xf numFmtId="0" fontId="10" fillId="2" borderId="8" xfId="0" applyFont="1" applyFill="1" applyBorder="1" applyAlignment="1">
      <alignment vertical="top" wrapText="1"/>
    </xf>
    <xf numFmtId="0" fontId="21" fillId="2" borderId="8" xfId="0" applyFont="1" applyFill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20" fillId="0" borderId="60" xfId="0" quotePrefix="1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wrapText="1"/>
    </xf>
    <xf numFmtId="0" fontId="15" fillId="0" borderId="41" xfId="0" applyFont="1" applyBorder="1" applyAlignment="1">
      <alignment horizontal="center" vertical="top" wrapText="1"/>
    </xf>
    <xf numFmtId="0" fontId="15" fillId="0" borderId="64" xfId="0" applyFont="1" applyBorder="1" applyAlignment="1">
      <alignment horizontal="center" vertical="top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horizontal="center" vertical="top" wrapText="1"/>
    </xf>
    <xf numFmtId="0" fontId="10" fillId="0" borderId="63" xfId="0" applyFont="1" applyFill="1" applyBorder="1" applyAlignment="1">
      <alignment horizontal="center" vertical="top" wrapText="1"/>
    </xf>
    <xf numFmtId="0" fontId="17" fillId="0" borderId="41" xfId="0" applyFont="1" applyFill="1" applyBorder="1" applyAlignment="1">
      <alignment horizontal="center" vertical="top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top" wrapText="1"/>
    </xf>
    <xf numFmtId="0" fontId="16" fillId="0" borderId="39" xfId="0" applyFont="1" applyFill="1" applyBorder="1" applyAlignment="1">
      <alignment horizontal="center" vertical="top" wrapText="1"/>
    </xf>
    <xf numFmtId="0" fontId="12" fillId="0" borderId="39" xfId="0" applyFont="1" applyFill="1" applyBorder="1" applyAlignment="1">
      <alignment horizontal="center" vertical="top" wrapText="1"/>
    </xf>
    <xf numFmtId="0" fontId="10" fillId="0" borderId="66" xfId="0" applyFont="1" applyFill="1" applyBorder="1" applyAlignment="1">
      <alignment horizontal="center" vertical="top" wrapText="1"/>
    </xf>
    <xf numFmtId="0" fontId="16" fillId="0" borderId="41" xfId="0" applyFont="1" applyFill="1" applyBorder="1" applyAlignment="1">
      <alignment horizontal="center" vertical="top" wrapText="1"/>
    </xf>
    <xf numFmtId="0" fontId="10" fillId="0" borderId="0" xfId="0" applyFont="1" applyBorder="1"/>
    <xf numFmtId="0" fontId="25" fillId="2" borderId="67" xfId="0" applyFont="1" applyFill="1" applyBorder="1" applyAlignment="1">
      <alignment horizontal="center" vertical="center" wrapText="1"/>
    </xf>
    <xf numFmtId="0" fontId="26" fillId="2" borderId="68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5" fillId="2" borderId="85" xfId="0" applyFont="1" applyFill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31" fillId="0" borderId="0" xfId="0" applyFont="1"/>
    <xf numFmtId="49" fontId="0" fillId="0" borderId="1" xfId="0" applyNumberFormat="1" applyFont="1" applyFill="1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0" fillId="0" borderId="83" xfId="0" applyBorder="1" applyAlignment="1">
      <alignment vertical="center" wrapText="1"/>
    </xf>
    <xf numFmtId="0" fontId="26" fillId="0" borderId="90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/>
    </xf>
    <xf numFmtId="0" fontId="25" fillId="0" borderId="93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7" fillId="0" borderId="83" xfId="0" applyFont="1" applyBorder="1" applyAlignment="1">
      <alignment vertical="center" wrapText="1"/>
    </xf>
    <xf numFmtId="0" fontId="25" fillId="0" borderId="95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/>
    </xf>
    <xf numFmtId="0" fontId="25" fillId="0" borderId="97" xfId="0" applyFont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49" fontId="0" fillId="4" borderId="75" xfId="0" applyNumberFormat="1" applyFont="1" applyFill="1" applyBorder="1" applyAlignment="1">
      <alignment horizontal="center" vertical="center" wrapText="1"/>
    </xf>
    <xf numFmtId="49" fontId="0" fillId="4" borderId="78" xfId="0" applyNumberFormat="1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vertical="center" wrapText="1"/>
    </xf>
    <xf numFmtId="0" fontId="34" fillId="0" borderId="91" xfId="0" applyFont="1" applyBorder="1"/>
    <xf numFmtId="0" fontId="37" fillId="4" borderId="58" xfId="0" applyFont="1" applyFill="1" applyBorder="1" applyAlignment="1">
      <alignment vertical="center" wrapText="1"/>
    </xf>
    <xf numFmtId="0" fontId="25" fillId="0" borderId="78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37" fillId="0" borderId="55" xfId="0" applyFont="1" applyBorder="1" applyAlignment="1">
      <alignment vertical="center" wrapText="1"/>
    </xf>
    <xf numFmtId="0" fontId="12" fillId="4" borderId="90" xfId="0" applyFont="1" applyFill="1" applyBorder="1" applyAlignment="1">
      <alignment vertical="center" wrapText="1"/>
    </xf>
    <xf numFmtId="0" fontId="37" fillId="4" borderId="90" xfId="0" applyFont="1" applyFill="1" applyBorder="1" applyAlignment="1">
      <alignment vertical="center" wrapText="1"/>
    </xf>
    <xf numFmtId="0" fontId="12" fillId="4" borderId="55" xfId="0" applyFont="1" applyFill="1" applyBorder="1" applyAlignment="1">
      <alignment vertical="center" wrapText="1"/>
    </xf>
    <xf numFmtId="49" fontId="0" fillId="4" borderId="95" xfId="0" applyNumberFormat="1" applyFont="1" applyFill="1" applyBorder="1" applyAlignment="1">
      <alignment horizontal="center" vertical="center" wrapText="1"/>
    </xf>
    <xf numFmtId="0" fontId="0" fillId="4" borderId="96" xfId="0" applyFont="1" applyFill="1" applyBorder="1" applyAlignment="1">
      <alignment vertical="center" wrapText="1"/>
    </xf>
    <xf numFmtId="49" fontId="0" fillId="4" borderId="45" xfId="0" applyNumberFormat="1" applyFont="1" applyFill="1" applyBorder="1" applyAlignment="1">
      <alignment horizontal="center" vertical="center" wrapText="1"/>
    </xf>
    <xf numFmtId="0" fontId="0" fillId="4" borderId="55" xfId="0" applyFont="1" applyFill="1" applyBorder="1" applyAlignment="1">
      <alignment vertical="center" wrapText="1"/>
    </xf>
    <xf numFmtId="0" fontId="0" fillId="4" borderId="83" xfId="0" applyFill="1" applyBorder="1" applyAlignment="1">
      <alignment vertical="center" wrapText="1"/>
    </xf>
    <xf numFmtId="0" fontId="0" fillId="4" borderId="90" xfId="0" applyFill="1" applyBorder="1" applyAlignment="1">
      <alignment vertical="center" wrapText="1"/>
    </xf>
    <xf numFmtId="0" fontId="0" fillId="4" borderId="27" xfId="0" applyFill="1" applyBorder="1" applyAlignment="1">
      <alignment vertical="center" wrapText="1"/>
    </xf>
    <xf numFmtId="0" fontId="37" fillId="4" borderId="27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5" fillId="0" borderId="93" xfId="0" applyNumberFormat="1" applyFont="1" applyBorder="1" applyAlignment="1">
      <alignment horizontal="center" vertical="center" wrapText="1"/>
    </xf>
    <xf numFmtId="49" fontId="0" fillId="4" borderId="102" xfId="0" applyNumberFormat="1" applyFont="1" applyFill="1" applyBorder="1" applyAlignment="1">
      <alignment horizontal="center" vertical="center" wrapText="1"/>
    </xf>
    <xf numFmtId="49" fontId="0" fillId="4" borderId="93" xfId="0" applyNumberFormat="1" applyFont="1" applyFill="1" applyBorder="1" applyAlignment="1">
      <alignment horizontal="center" vertical="center" wrapText="1"/>
    </xf>
    <xf numFmtId="0" fontId="25" fillId="2" borderId="80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37" fillId="3" borderId="55" xfId="0" applyFont="1" applyFill="1" applyBorder="1" applyAlignment="1">
      <alignment vertical="center" wrapText="1"/>
    </xf>
    <xf numFmtId="0" fontId="25" fillId="3" borderId="95" xfId="0" applyFont="1" applyFill="1" applyBorder="1" applyAlignment="1">
      <alignment horizontal="center" vertical="center" wrapText="1"/>
    </xf>
    <xf numFmtId="0" fontId="26" fillId="3" borderId="96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7" fillId="3" borderId="27" xfId="0" applyFont="1" applyFill="1" applyBorder="1" applyAlignment="1">
      <alignment vertical="center" wrapText="1"/>
    </xf>
    <xf numFmtId="0" fontId="26" fillId="3" borderId="94" xfId="0" applyFont="1" applyFill="1" applyBorder="1" applyAlignment="1">
      <alignment horizontal="center"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25" fillId="3" borderId="93" xfId="0" applyNumberFormat="1" applyFont="1" applyFill="1" applyBorder="1" applyAlignment="1">
      <alignment horizontal="center" vertical="center" wrapText="1"/>
    </xf>
    <xf numFmtId="49" fontId="0" fillId="3" borderId="102" xfId="0" applyNumberFormat="1" applyFont="1" applyFill="1" applyBorder="1" applyAlignment="1">
      <alignment horizontal="center" vertical="center" wrapText="1"/>
    </xf>
    <xf numFmtId="49" fontId="0" fillId="3" borderId="93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49" fontId="12" fillId="4" borderId="107" xfId="0" applyNumberFormat="1" applyFont="1" applyFill="1" applyBorder="1" applyAlignment="1">
      <alignment horizontal="center" vertical="center" wrapText="1"/>
    </xf>
    <xf numFmtId="0" fontId="12" fillId="0" borderId="108" xfId="0" applyFont="1" applyBorder="1" applyAlignment="1">
      <alignment vertical="center" wrapText="1"/>
    </xf>
    <xf numFmtId="0" fontId="25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36" fillId="0" borderId="111" xfId="0" applyFont="1" applyBorder="1" applyAlignment="1">
      <alignment horizontal="center"/>
    </xf>
    <xf numFmtId="49" fontId="37" fillId="3" borderId="112" xfId="0" applyNumberFormat="1" applyFont="1" applyFill="1" applyBorder="1" applyAlignment="1">
      <alignment horizontal="center" vertical="center" wrapText="1"/>
    </xf>
    <xf numFmtId="0" fontId="36" fillId="3" borderId="113" xfId="0" applyFont="1" applyFill="1" applyBorder="1" applyAlignment="1">
      <alignment horizontal="center" vertical="center"/>
    </xf>
    <xf numFmtId="49" fontId="37" fillId="4" borderId="112" xfId="0" applyNumberFormat="1" applyFont="1" applyFill="1" applyBorder="1" applyAlignment="1">
      <alignment horizontal="center" vertical="center" wrapText="1"/>
    </xf>
    <xf numFmtId="0" fontId="36" fillId="0" borderId="113" xfId="0" applyFont="1" applyBorder="1" applyAlignment="1">
      <alignment horizontal="center" vertical="center"/>
    </xf>
    <xf numFmtId="49" fontId="37" fillId="4" borderId="114" xfId="0" applyNumberFormat="1" applyFont="1" applyFill="1" applyBorder="1" applyAlignment="1">
      <alignment horizontal="center" vertical="center" wrapText="1"/>
    </xf>
    <xf numFmtId="0" fontId="36" fillId="0" borderId="115" xfId="0" applyFont="1" applyBorder="1" applyAlignment="1">
      <alignment horizontal="center"/>
    </xf>
    <xf numFmtId="49" fontId="37" fillId="4" borderId="116" xfId="0" applyNumberFormat="1" applyFont="1" applyFill="1" applyBorder="1" applyAlignment="1">
      <alignment horizontal="center" vertical="center" wrapText="1"/>
    </xf>
    <xf numFmtId="0" fontId="29" fillId="0" borderId="117" xfId="0" applyFont="1" applyBorder="1" applyAlignment="1">
      <alignment horizontal="center"/>
    </xf>
    <xf numFmtId="0" fontId="29" fillId="3" borderId="113" xfId="0" applyFont="1" applyFill="1" applyBorder="1" applyAlignment="1">
      <alignment horizontal="center"/>
    </xf>
    <xf numFmtId="49" fontId="12" fillId="4" borderId="118" xfId="0" applyNumberFormat="1" applyFont="1" applyFill="1" applyBorder="1" applyAlignment="1">
      <alignment horizontal="center" vertical="center" wrapText="1"/>
    </xf>
    <xf numFmtId="0" fontId="36" fillId="0" borderId="119" xfId="0" applyFont="1" applyBorder="1" applyAlignment="1">
      <alignment horizontal="center" vertical="center"/>
    </xf>
    <xf numFmtId="49" fontId="37" fillId="4" borderId="118" xfId="0" applyNumberFormat="1" applyFont="1" applyFill="1" applyBorder="1" applyAlignment="1">
      <alignment horizontal="center" vertical="center" wrapText="1"/>
    </xf>
    <xf numFmtId="0" fontId="36" fillId="0" borderId="117" xfId="0" applyFont="1" applyBorder="1" applyAlignment="1">
      <alignment horizontal="center" vertical="center"/>
    </xf>
    <xf numFmtId="49" fontId="0" fillId="4" borderId="114" xfId="0" applyNumberFormat="1" applyFont="1" applyFill="1" applyBorder="1" applyAlignment="1">
      <alignment horizontal="center" vertical="center" wrapText="1"/>
    </xf>
    <xf numFmtId="0" fontId="36" fillId="0" borderId="115" xfId="0" applyFont="1" applyBorder="1" applyAlignment="1">
      <alignment horizontal="center" vertical="center"/>
    </xf>
    <xf numFmtId="49" fontId="0" fillId="4" borderId="120" xfId="0" applyNumberFormat="1" applyFont="1" applyFill="1" applyBorder="1" applyAlignment="1">
      <alignment horizontal="center" vertical="center" wrapText="1"/>
    </xf>
    <xf numFmtId="0" fontId="36" fillId="0" borderId="121" xfId="0" applyFont="1" applyBorder="1" applyAlignment="1">
      <alignment horizontal="center"/>
    </xf>
    <xf numFmtId="49" fontId="12" fillId="4" borderId="112" xfId="0" applyNumberFormat="1" applyFont="1" applyFill="1" applyBorder="1" applyAlignment="1">
      <alignment horizontal="center" vertical="center" wrapText="1"/>
    </xf>
    <xf numFmtId="0" fontId="0" fillId="4" borderId="113" xfId="0" applyFont="1" applyFill="1" applyBorder="1" applyAlignment="1">
      <alignment vertical="center" wrapText="1"/>
    </xf>
    <xf numFmtId="49" fontId="37" fillId="4" borderId="120" xfId="0" applyNumberFormat="1" applyFont="1" applyFill="1" applyBorder="1" applyAlignment="1">
      <alignment horizontal="center" vertical="center" wrapText="1"/>
    </xf>
    <xf numFmtId="49" fontId="36" fillId="0" borderId="121" xfId="0" applyNumberFormat="1" applyFont="1" applyBorder="1" applyAlignment="1">
      <alignment horizontal="center" vertical="center"/>
    </xf>
    <xf numFmtId="49" fontId="37" fillId="3" borderId="120" xfId="0" applyNumberFormat="1" applyFont="1" applyFill="1" applyBorder="1" applyAlignment="1">
      <alignment horizontal="center" vertical="center" wrapText="1"/>
    </xf>
    <xf numFmtId="49" fontId="36" fillId="3" borderId="121" xfId="0" applyNumberFormat="1" applyFont="1" applyFill="1" applyBorder="1" applyAlignment="1">
      <alignment horizontal="center" vertical="center"/>
    </xf>
    <xf numFmtId="49" fontId="0" fillId="4" borderId="112" xfId="0" applyNumberFormat="1" applyFont="1" applyFill="1" applyBorder="1" applyAlignment="1">
      <alignment horizontal="center" vertical="center" wrapText="1"/>
    </xf>
    <xf numFmtId="0" fontId="34" fillId="0" borderId="119" xfId="0" applyFont="1" applyBorder="1"/>
    <xf numFmtId="49" fontId="0" fillId="4" borderId="122" xfId="0" applyNumberFormat="1" applyFont="1" applyFill="1" applyBorder="1" applyAlignment="1">
      <alignment horizontal="center" vertical="center" wrapText="1"/>
    </xf>
    <xf numFmtId="0" fontId="0" fillId="0" borderId="123" xfId="0" applyBorder="1" applyAlignment="1">
      <alignment vertical="center" wrapText="1"/>
    </xf>
    <xf numFmtId="0" fontId="25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2" fillId="0" borderId="124" xfId="0" applyFont="1" applyBorder="1"/>
    <xf numFmtId="0" fontId="22" fillId="0" borderId="126" xfId="0" applyFont="1" applyBorder="1"/>
    <xf numFmtId="0" fontId="12" fillId="0" borderId="18" xfId="0" applyFont="1" applyBorder="1" applyAlignment="1">
      <alignment vertical="top" wrapText="1"/>
    </xf>
    <xf numFmtId="0" fontId="38" fillId="4" borderId="69" xfId="0" applyFont="1" applyFill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vertical="top" wrapText="1"/>
    </xf>
    <xf numFmtId="0" fontId="37" fillId="0" borderId="18" xfId="0" applyFont="1" applyBorder="1" applyAlignment="1">
      <alignment vertical="center" wrapText="1"/>
    </xf>
    <xf numFmtId="0" fontId="37" fillId="4" borderId="21" xfId="0" applyFont="1" applyFill="1" applyBorder="1" applyAlignment="1">
      <alignment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center" vertical="center" wrapText="1"/>
    </xf>
    <xf numFmtId="0" fontId="38" fillId="3" borderId="75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vertical="top" wrapText="1"/>
    </xf>
    <xf numFmtId="0" fontId="37" fillId="4" borderId="18" xfId="0" applyFont="1" applyFill="1" applyBorder="1" applyAlignment="1">
      <alignment vertical="top" wrapText="1"/>
    </xf>
    <xf numFmtId="44" fontId="37" fillId="3" borderId="104" xfId="0" applyNumberFormat="1" applyFont="1" applyFill="1" applyBorder="1" applyAlignment="1">
      <alignment horizontal="left" vertical="center" wrapText="1"/>
    </xf>
    <xf numFmtId="0" fontId="26" fillId="2" borderId="127" xfId="0" applyFont="1" applyFill="1" applyBorder="1" applyAlignment="1">
      <alignment horizontal="center" vertical="center" wrapText="1"/>
    </xf>
    <xf numFmtId="49" fontId="12" fillId="0" borderId="120" xfId="0" applyNumberFormat="1" applyFont="1" applyBorder="1" applyAlignment="1">
      <alignment horizontal="center" vertical="top" wrapText="1"/>
    </xf>
    <xf numFmtId="0" fontId="30" fillId="4" borderId="121" xfId="0" applyFont="1" applyFill="1" applyBorder="1" applyAlignment="1">
      <alignment horizontal="center" vertical="center" wrapText="1"/>
    </xf>
    <xf numFmtId="49" fontId="37" fillId="0" borderId="120" xfId="0" applyNumberFormat="1" applyFont="1" applyBorder="1" applyAlignment="1">
      <alignment horizontal="center" vertical="top" wrapText="1"/>
    </xf>
    <xf numFmtId="49" fontId="37" fillId="0" borderId="120" xfId="0" applyNumberFormat="1" applyFont="1" applyBorder="1" applyAlignment="1">
      <alignment horizontal="center" vertical="center" wrapText="1"/>
    </xf>
    <xf numFmtId="0" fontId="30" fillId="4" borderId="115" xfId="0" applyFont="1" applyFill="1" applyBorder="1" applyAlignment="1">
      <alignment horizontal="center" vertical="center" wrapText="1"/>
    </xf>
    <xf numFmtId="49" fontId="37" fillId="3" borderId="120" xfId="0" applyNumberFormat="1" applyFont="1" applyFill="1" applyBorder="1" applyAlignment="1">
      <alignment horizontal="center" vertical="top" wrapText="1"/>
    </xf>
    <xf numFmtId="0" fontId="30" fillId="3" borderId="121" xfId="0" applyFont="1" applyFill="1" applyBorder="1" applyAlignment="1">
      <alignment horizontal="center" vertical="center" wrapText="1"/>
    </xf>
    <xf numFmtId="49" fontId="12" fillId="4" borderId="120" xfId="0" applyNumberFormat="1" applyFont="1" applyFill="1" applyBorder="1" applyAlignment="1">
      <alignment horizontal="center" vertical="top" wrapText="1"/>
    </xf>
    <xf numFmtId="49" fontId="37" fillId="4" borderId="120" xfId="0" applyNumberFormat="1" applyFont="1" applyFill="1" applyBorder="1" applyAlignment="1">
      <alignment horizontal="center" vertical="top" wrapText="1"/>
    </xf>
    <xf numFmtId="0" fontId="24" fillId="2" borderId="128" xfId="0" applyFont="1" applyFill="1" applyBorder="1" applyAlignment="1">
      <alignment horizontal="center" vertical="top" wrapText="1"/>
    </xf>
    <xf numFmtId="0" fontId="22" fillId="2" borderId="129" xfId="0" applyFont="1" applyFill="1" applyBorder="1" applyAlignment="1">
      <alignment vertical="top" wrapText="1"/>
    </xf>
    <xf numFmtId="0" fontId="27" fillId="2" borderId="130" xfId="0" applyFont="1" applyFill="1" applyBorder="1" applyAlignment="1">
      <alignment horizontal="center" vertical="top" wrapText="1"/>
    </xf>
    <xf numFmtId="0" fontId="27" fillId="2" borderId="131" xfId="0" applyFont="1" applyFill="1" applyBorder="1" applyAlignment="1">
      <alignment horizontal="center" vertical="top" wrapText="1"/>
    </xf>
    <xf numFmtId="0" fontId="24" fillId="2" borderId="132" xfId="0" applyFont="1" applyFill="1" applyBorder="1" applyAlignment="1">
      <alignment horizontal="center" vertical="top" wrapText="1"/>
    </xf>
    <xf numFmtId="0" fontId="22" fillId="2" borderId="133" xfId="0" applyFont="1" applyFill="1" applyBorder="1" applyAlignment="1">
      <alignment vertical="top" wrapText="1"/>
    </xf>
    <xf numFmtId="0" fontId="27" fillId="2" borderId="134" xfId="0" applyFont="1" applyFill="1" applyBorder="1" applyAlignment="1">
      <alignment horizontal="center" vertical="top" wrapText="1"/>
    </xf>
    <xf numFmtId="0" fontId="27" fillId="2" borderId="135" xfId="0" applyFont="1" applyFill="1" applyBorder="1" applyAlignment="1">
      <alignment horizontal="center" vertical="top" wrapText="1"/>
    </xf>
    <xf numFmtId="0" fontId="25" fillId="0" borderId="47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49" fontId="0" fillId="4" borderId="47" xfId="0" applyNumberFormat="1" applyFont="1" applyFill="1" applyBorder="1" applyAlignment="1">
      <alignment horizontal="center" vertical="center" wrapText="1"/>
    </xf>
    <xf numFmtId="0" fontId="25" fillId="0" borderId="17" xfId="0" applyNumberFormat="1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0" fillId="4" borderId="47" xfId="0" applyFont="1" applyFill="1" applyBorder="1" applyAlignment="1">
      <alignment vertical="center" wrapText="1"/>
    </xf>
    <xf numFmtId="49" fontId="0" fillId="4" borderId="17" xfId="0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4" fillId="0" borderId="13" xfId="0" applyFont="1" applyBorder="1"/>
    <xf numFmtId="0" fontId="25" fillId="2" borderId="22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5" fillId="0" borderId="114" xfId="0" applyFont="1" applyBorder="1" applyAlignment="1">
      <alignment horizontal="center" vertical="center" wrapText="1"/>
    </xf>
    <xf numFmtId="0" fontId="25" fillId="0" borderId="112" xfId="0" applyFont="1" applyBorder="1" applyAlignment="1">
      <alignment horizontal="center" vertical="center" wrapText="1"/>
    </xf>
    <xf numFmtId="0" fontId="25" fillId="0" borderId="116" xfId="0" applyFont="1" applyBorder="1" applyAlignment="1">
      <alignment horizontal="center" vertical="center" wrapText="1"/>
    </xf>
    <xf numFmtId="0" fontId="25" fillId="0" borderId="118" xfId="0" applyFont="1" applyBorder="1" applyAlignment="1">
      <alignment horizontal="center" vertical="center" wrapText="1"/>
    </xf>
    <xf numFmtId="0" fontId="25" fillId="0" borderId="120" xfId="0" applyFont="1" applyBorder="1" applyAlignment="1">
      <alignment horizontal="center" vertical="center" wrapText="1"/>
    </xf>
    <xf numFmtId="0" fontId="34" fillId="0" borderId="118" xfId="0" applyFont="1" applyBorder="1"/>
    <xf numFmtId="0" fontId="34" fillId="0" borderId="90" xfId="0" applyFont="1" applyBorder="1"/>
    <xf numFmtId="0" fontId="26" fillId="0" borderId="139" xfId="0" applyFont="1" applyBorder="1" applyAlignment="1">
      <alignment horizontal="center" vertical="center" wrapText="1"/>
    </xf>
    <xf numFmtId="0" fontId="0" fillId="4" borderId="46" xfId="0" applyFont="1" applyFill="1" applyBorder="1" applyAlignment="1">
      <alignment vertical="center" wrapText="1"/>
    </xf>
    <xf numFmtId="0" fontId="37" fillId="4" borderId="12" xfId="0" applyFont="1" applyFill="1" applyBorder="1" applyAlignment="1">
      <alignment vertical="center" wrapText="1"/>
    </xf>
    <xf numFmtId="0" fontId="26" fillId="0" borderId="140" xfId="0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49" fontId="0" fillId="4" borderId="13" xfId="0" applyNumberFormat="1" applyFont="1" applyFill="1" applyBorder="1" applyAlignment="1">
      <alignment horizontal="center" vertical="center" wrapText="1"/>
    </xf>
    <xf numFmtId="49" fontId="0" fillId="4" borderId="118" xfId="0" applyNumberFormat="1" applyFont="1" applyFill="1" applyBorder="1" applyAlignment="1">
      <alignment horizontal="center" vertical="center" wrapText="1"/>
    </xf>
    <xf numFmtId="0" fontId="24" fillId="0" borderId="96" xfId="0" applyFont="1" applyBorder="1" applyAlignment="1">
      <alignment horizontal="center" vertical="center" wrapText="1"/>
    </xf>
    <xf numFmtId="0" fontId="24" fillId="0" borderId="94" xfId="0" applyFont="1" applyBorder="1" applyAlignment="1">
      <alignment horizontal="center" vertical="center" wrapText="1"/>
    </xf>
    <xf numFmtId="0" fontId="24" fillId="0" borderId="98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40" fillId="0" borderId="138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/>
    </xf>
    <xf numFmtId="0" fontId="22" fillId="0" borderId="55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/>
    </xf>
    <xf numFmtId="0" fontId="22" fillId="0" borderId="90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/>
    </xf>
    <xf numFmtId="0" fontId="10" fillId="4" borderId="55" xfId="0" applyFont="1" applyFill="1" applyBorder="1" applyAlignment="1">
      <alignment vertical="center" wrapText="1"/>
    </xf>
    <xf numFmtId="49" fontId="22" fillId="0" borderId="83" xfId="0" applyNumberFormat="1" applyFont="1" applyBorder="1" applyAlignment="1">
      <alignment horizontal="center" vertical="center"/>
    </xf>
    <xf numFmtId="49" fontId="22" fillId="0" borderId="90" xfId="0" applyNumberFormat="1" applyFont="1" applyBorder="1" applyAlignment="1">
      <alignment horizontal="center" vertical="center"/>
    </xf>
    <xf numFmtId="0" fontId="12" fillId="0" borderId="83" xfId="0" applyFont="1" applyBorder="1" applyAlignment="1">
      <alignment vertical="top" wrapText="1"/>
    </xf>
    <xf numFmtId="0" fontId="37" fillId="0" borderId="83" xfId="0" applyFont="1" applyBorder="1" applyAlignment="1">
      <alignment vertical="top" wrapText="1"/>
    </xf>
    <xf numFmtId="0" fontId="12" fillId="4" borderId="83" xfId="0" applyFont="1" applyFill="1" applyBorder="1" applyAlignment="1">
      <alignment vertical="top" wrapText="1"/>
    </xf>
    <xf numFmtId="0" fontId="37" fillId="4" borderId="83" xfId="0" applyFont="1" applyFill="1" applyBorder="1" applyAlignment="1">
      <alignment vertical="top" wrapText="1"/>
    </xf>
    <xf numFmtId="0" fontId="25" fillId="2" borderId="93" xfId="0" applyFont="1" applyFill="1" applyBorder="1" applyAlignment="1">
      <alignment horizontal="center" vertical="center" wrapText="1"/>
    </xf>
    <xf numFmtId="0" fontId="25" fillId="2" borderId="102" xfId="0" applyFont="1" applyFill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0" fillId="0" borderId="12" xfId="0" applyFont="1" applyBorder="1"/>
    <xf numFmtId="0" fontId="30" fillId="4" borderId="12" xfId="0" applyFont="1" applyFill="1" applyBorder="1" applyAlignment="1">
      <alignment horizontal="center" vertical="center" wrapText="1"/>
    </xf>
    <xf numFmtId="0" fontId="41" fillId="2" borderId="132" xfId="0" applyFont="1" applyFill="1" applyBorder="1" applyAlignment="1">
      <alignment horizontal="center" vertical="center"/>
    </xf>
    <xf numFmtId="0" fontId="0" fillId="0" borderId="141" xfId="0" applyFont="1" applyBorder="1"/>
    <xf numFmtId="0" fontId="25" fillId="2" borderId="142" xfId="0" applyFont="1" applyFill="1" applyBorder="1" applyAlignment="1">
      <alignment horizontal="center" vertical="center" wrapText="1"/>
    </xf>
    <xf numFmtId="0" fontId="12" fillId="2" borderId="143" xfId="0" applyFont="1" applyFill="1" applyBorder="1" applyAlignment="1">
      <alignment horizontal="center"/>
    </xf>
    <xf numFmtId="0" fontId="12" fillId="2" borderId="144" xfId="0" applyFont="1" applyFill="1" applyBorder="1" applyAlignment="1">
      <alignment horizontal="left"/>
    </xf>
    <xf numFmtId="0" fontId="41" fillId="2" borderId="145" xfId="0" applyFont="1" applyFill="1" applyBorder="1" applyAlignment="1">
      <alignment horizontal="center" vertical="center"/>
    </xf>
    <xf numFmtId="0" fontId="25" fillId="2" borderId="146" xfId="0" applyFont="1" applyFill="1" applyBorder="1" applyAlignment="1">
      <alignment horizontal="center" vertical="center" wrapText="1"/>
    </xf>
    <xf numFmtId="49" fontId="12" fillId="4" borderId="114" xfId="0" applyNumberFormat="1" applyFont="1" applyFill="1" applyBorder="1" applyAlignment="1">
      <alignment horizontal="center" vertical="center" wrapText="1"/>
    </xf>
    <xf numFmtId="0" fontId="36" fillId="0" borderId="119" xfId="0" applyFont="1" applyBorder="1" applyAlignment="1">
      <alignment horizontal="center"/>
    </xf>
    <xf numFmtId="0" fontId="36" fillId="0" borderId="121" xfId="0" applyFont="1" applyBorder="1" applyAlignment="1">
      <alignment horizontal="center" vertical="center"/>
    </xf>
    <xf numFmtId="0" fontId="29" fillId="0" borderId="121" xfId="0" applyFont="1" applyBorder="1" applyAlignment="1">
      <alignment horizontal="center"/>
    </xf>
    <xf numFmtId="0" fontId="0" fillId="4" borderId="121" xfId="0" applyFont="1" applyFill="1" applyBorder="1" applyAlignment="1">
      <alignment vertical="center" wrapText="1"/>
    </xf>
    <xf numFmtId="0" fontId="36" fillId="0" borderId="121" xfId="0" applyNumberFormat="1" applyFont="1" applyBorder="1" applyAlignment="1">
      <alignment horizontal="center" vertical="center"/>
    </xf>
    <xf numFmtId="49" fontId="36" fillId="0" borderId="119" xfId="0" applyNumberFormat="1" applyFont="1" applyBorder="1" applyAlignment="1">
      <alignment horizontal="center" vertical="center"/>
    </xf>
    <xf numFmtId="0" fontId="24" fillId="2" borderId="122" xfId="0" applyFont="1" applyFill="1" applyBorder="1" applyAlignment="1">
      <alignment horizontal="center" vertical="top" wrapText="1"/>
    </xf>
    <xf numFmtId="0" fontId="22" fillId="2" borderId="123" xfId="0" applyFont="1" applyFill="1" applyBorder="1" applyAlignment="1">
      <alignment vertical="top" wrapText="1"/>
    </xf>
    <xf numFmtId="0" fontId="22" fillId="0" borderId="115" xfId="0" applyFont="1" applyBorder="1"/>
    <xf numFmtId="0" fontId="27" fillId="2" borderId="145" xfId="0" applyFont="1" applyFill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0" fontId="22" fillId="0" borderId="114" xfId="0" applyFont="1" applyBorder="1"/>
    <xf numFmtId="0" fontId="22" fillId="0" borderId="20" xfId="0" applyFont="1" applyBorder="1"/>
    <xf numFmtId="0" fontId="22" fillId="0" borderId="27" xfId="0" applyFont="1" applyBorder="1"/>
    <xf numFmtId="0" fontId="27" fillId="2" borderId="132" xfId="0" applyFont="1" applyFill="1" applyBorder="1" applyAlignment="1">
      <alignment horizontal="center" vertical="top" wrapText="1"/>
    </xf>
    <xf numFmtId="0" fontId="27" fillId="2" borderId="147" xfId="0" applyFont="1" applyFill="1" applyBorder="1" applyAlignment="1">
      <alignment horizontal="center" vertical="top" wrapText="1"/>
    </xf>
    <xf numFmtId="0" fontId="0" fillId="0" borderId="12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36" fillId="0" borderId="14" xfId="0" applyFont="1" applyFill="1" applyBorder="1" applyAlignment="1">
      <alignment horizontal="center"/>
    </xf>
    <xf numFmtId="0" fontId="36" fillId="0" borderId="18" xfId="0" applyFont="1" applyFill="1" applyBorder="1" applyAlignment="1">
      <alignment horizontal="center"/>
    </xf>
    <xf numFmtId="0" fontId="22" fillId="0" borderId="18" xfId="0" applyFont="1" applyFill="1" applyBorder="1"/>
    <xf numFmtId="0" fontId="36" fillId="0" borderId="21" xfId="0" applyFont="1" applyFill="1" applyBorder="1" applyAlignment="1">
      <alignment horizontal="center"/>
    </xf>
    <xf numFmtId="0" fontId="26" fillId="0" borderId="72" xfId="0" applyFont="1" applyFill="1" applyBorder="1" applyAlignment="1">
      <alignment horizontal="center" vertical="center" wrapText="1"/>
    </xf>
    <xf numFmtId="0" fontId="26" fillId="0" borderId="89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vertical="center" wrapText="1"/>
    </xf>
    <xf numFmtId="0" fontId="25" fillId="0" borderId="104" xfId="0" applyFont="1" applyFill="1" applyBorder="1" applyAlignment="1">
      <alignment horizontal="center" vertical="center" wrapText="1"/>
    </xf>
    <xf numFmtId="0" fontId="22" fillId="0" borderId="21" xfId="0" applyFont="1" applyFill="1" applyBorder="1"/>
    <xf numFmtId="0" fontId="0" fillId="0" borderId="90" xfId="0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49" fontId="37" fillId="0" borderId="16" xfId="0" applyNumberFormat="1" applyFont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37" fillId="0" borderId="75" xfId="0" applyNumberFormat="1" applyFont="1" applyFill="1" applyBorder="1" applyAlignment="1">
      <alignment horizontal="center" vertical="center" wrapText="1"/>
    </xf>
    <xf numFmtId="49" fontId="37" fillId="0" borderId="6" xfId="0" applyNumberFormat="1" applyFont="1" applyFill="1" applyBorder="1" applyAlignment="1">
      <alignment horizontal="center" vertical="center" wrapText="1"/>
    </xf>
    <xf numFmtId="49" fontId="45" fillId="0" borderId="75" xfId="0" applyNumberFormat="1" applyFont="1" applyFill="1" applyBorder="1" applyAlignment="1">
      <alignment horizontal="center" vertical="center" wrapText="1"/>
    </xf>
    <xf numFmtId="49" fontId="45" fillId="0" borderId="75" xfId="0" applyNumberFormat="1" applyFont="1" applyBorder="1" applyAlignment="1">
      <alignment horizontal="center" vertical="center" wrapText="1"/>
    </xf>
    <xf numFmtId="49" fontId="0" fillId="0" borderId="75" xfId="0" applyNumberFormat="1" applyFill="1" applyBorder="1" applyAlignment="1">
      <alignment horizontal="center" vertical="center" wrapText="1"/>
    </xf>
    <xf numFmtId="49" fontId="0" fillId="4" borderId="75" xfId="0" applyNumberFormat="1" applyFill="1" applyBorder="1" applyAlignment="1">
      <alignment horizontal="center" vertical="center" wrapText="1"/>
    </xf>
    <xf numFmtId="49" fontId="37" fillId="4" borderId="6" xfId="0" applyNumberFormat="1" applyFont="1" applyFill="1" applyBorder="1" applyAlignment="1">
      <alignment horizontal="center" vertical="center" wrapText="1"/>
    </xf>
    <xf numFmtId="49" fontId="0" fillId="4" borderId="6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/>
    <xf numFmtId="0" fontId="26" fillId="0" borderId="27" xfId="0" applyFont="1" applyFill="1" applyBorder="1" applyAlignment="1">
      <alignment horizontal="center" vertical="center" wrapText="1"/>
    </xf>
    <xf numFmtId="0" fontId="45" fillId="0" borderId="18" xfId="0" applyFont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10" fillId="0" borderId="106" xfId="0" applyFont="1" applyBorder="1"/>
    <xf numFmtId="0" fontId="29" fillId="0" borderId="14" xfId="0" applyFont="1" applyFill="1" applyBorder="1" applyAlignment="1">
      <alignment horizontal="center"/>
    </xf>
    <xf numFmtId="0" fontId="43" fillId="0" borderId="79" xfId="0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horizontal="center" vertical="center" wrapText="1"/>
    </xf>
    <xf numFmtId="0" fontId="22" fillId="0" borderId="93" xfId="0" applyFont="1" applyFill="1" applyBorder="1" applyAlignment="1"/>
    <xf numFmtId="0" fontId="22" fillId="0" borderId="21" xfId="0" applyFont="1" applyFill="1" applyBorder="1" applyAlignment="1"/>
    <xf numFmtId="49" fontId="12" fillId="4" borderId="6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vertical="center" wrapText="1"/>
    </xf>
    <xf numFmtId="0" fontId="29" fillId="0" borderId="94" xfId="0" applyFont="1" applyBorder="1" applyAlignment="1">
      <alignment horizontal="center" vertical="center" wrapText="1"/>
    </xf>
    <xf numFmtId="0" fontId="25" fillId="2" borderId="124" xfId="0" applyFont="1" applyFill="1" applyBorder="1" applyAlignment="1">
      <alignment horizontal="center" vertical="center" wrapText="1"/>
    </xf>
    <xf numFmtId="0" fontId="22" fillId="0" borderId="106" xfId="0" applyFont="1" applyFill="1" applyBorder="1" applyAlignment="1">
      <alignment horizontal="center"/>
    </xf>
    <xf numFmtId="0" fontId="22" fillId="7" borderId="106" xfId="0" applyFont="1" applyFill="1" applyBorder="1" applyAlignment="1">
      <alignment horizontal="center"/>
    </xf>
    <xf numFmtId="0" fontId="36" fillId="0" borderId="104" xfId="0" applyFont="1" applyFill="1" applyBorder="1" applyAlignment="1">
      <alignment horizontal="center" vertical="center"/>
    </xf>
    <xf numFmtId="0" fontId="22" fillId="0" borderId="104" xfId="0" applyFont="1" applyBorder="1" applyAlignment="1">
      <alignment horizontal="center"/>
    </xf>
    <xf numFmtId="0" fontId="22" fillId="0" borderId="104" xfId="0" applyFont="1" applyFill="1" applyBorder="1" applyAlignment="1">
      <alignment horizontal="center"/>
    </xf>
    <xf numFmtId="0" fontId="36" fillId="0" borderId="104" xfId="0" applyFont="1" applyBorder="1" applyAlignment="1">
      <alignment horizontal="center"/>
    </xf>
    <xf numFmtId="0" fontId="36" fillId="0" borderId="104" xfId="0" applyFont="1" applyFill="1" applyBorder="1" applyAlignment="1">
      <alignment horizontal="center"/>
    </xf>
    <xf numFmtId="0" fontId="22" fillId="0" borderId="167" xfId="0" applyFont="1" applyFill="1" applyBorder="1"/>
    <xf numFmtId="0" fontId="22" fillId="7" borderId="167" xfId="0" applyFont="1" applyFill="1" applyBorder="1"/>
    <xf numFmtId="0" fontId="25" fillId="0" borderId="138" xfId="0" applyFont="1" applyFill="1" applyBorder="1" applyAlignment="1">
      <alignment horizontal="center" vertical="center" wrapText="1"/>
    </xf>
    <xf numFmtId="0" fontId="22" fillId="0" borderId="138" xfId="0" applyFont="1" applyBorder="1"/>
    <xf numFmtId="0" fontId="22" fillId="0" borderId="138" xfId="0" applyFont="1" applyFill="1" applyBorder="1"/>
    <xf numFmtId="0" fontId="36" fillId="0" borderId="105" xfId="0" applyFont="1" applyBorder="1" applyAlignment="1">
      <alignment horizontal="center"/>
    </xf>
    <xf numFmtId="0" fontId="28" fillId="0" borderId="104" xfId="0" applyFont="1" applyFill="1" applyBorder="1" applyAlignment="1">
      <alignment horizontal="center"/>
    </xf>
    <xf numFmtId="0" fontId="25" fillId="0" borderId="137" xfId="0" applyFont="1" applyBorder="1" applyAlignment="1">
      <alignment horizontal="center" vertical="center" wrapText="1"/>
    </xf>
    <xf numFmtId="0" fontId="27" fillId="0" borderId="138" xfId="0" applyFont="1" applyFill="1" applyBorder="1" applyAlignment="1">
      <alignment horizontal="center" vertical="center" wrapText="1"/>
    </xf>
    <xf numFmtId="0" fontId="25" fillId="0" borderId="13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wrapText="1"/>
    </xf>
    <xf numFmtId="0" fontId="22" fillId="0" borderId="71" xfId="0" applyFont="1" applyFill="1" applyBorder="1" applyAlignment="1"/>
    <xf numFmtId="0" fontId="22" fillId="0" borderId="44" xfId="0" applyFont="1" applyFill="1" applyBorder="1" applyAlignment="1"/>
    <xf numFmtId="0" fontId="22" fillId="0" borderId="20" xfId="0" applyFont="1" applyFill="1" applyBorder="1"/>
    <xf numFmtId="0" fontId="43" fillId="0" borderId="75" xfId="0" applyFont="1" applyFill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10" fillId="0" borderId="45" xfId="0" applyFont="1" applyBorder="1"/>
    <xf numFmtId="0" fontId="25" fillId="2" borderId="184" xfId="0" applyFont="1" applyFill="1" applyBorder="1" applyAlignment="1">
      <alignment horizontal="center" vertical="center" wrapText="1"/>
    </xf>
    <xf numFmtId="0" fontId="26" fillId="2" borderId="125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top" wrapText="1"/>
    </xf>
    <xf numFmtId="0" fontId="25" fillId="0" borderId="80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22" fillId="0" borderId="80" xfId="0" applyFont="1" applyFill="1" applyBorder="1"/>
    <xf numFmtId="0" fontId="22" fillId="0" borderId="24" xfId="0" applyFont="1" applyFill="1" applyBorder="1"/>
    <xf numFmtId="0" fontId="10" fillId="0" borderId="23" xfId="0" applyFont="1" applyBorder="1" applyAlignment="1">
      <alignment horizontal="center" vertical="center"/>
    </xf>
    <xf numFmtId="49" fontId="37" fillId="0" borderId="23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top" wrapText="1"/>
    </xf>
    <xf numFmtId="0" fontId="0" fillId="0" borderId="5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84" xfId="0" applyFont="1" applyBorder="1" applyAlignment="1">
      <alignment horizontal="center" vertical="top" wrapText="1"/>
    </xf>
    <xf numFmtId="0" fontId="11" fillId="0" borderId="80" xfId="0" applyFont="1" applyBorder="1" applyAlignment="1">
      <alignment horizontal="center" vertical="top" wrapText="1"/>
    </xf>
    <xf numFmtId="0" fontId="11" fillId="0" borderId="8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49" fontId="10" fillId="0" borderId="70" xfId="0" applyNumberFormat="1" applyFont="1" applyFill="1" applyBorder="1" applyAlignment="1">
      <alignment horizontal="center" vertical="top" wrapText="1"/>
    </xf>
    <xf numFmtId="0" fontId="10" fillId="0" borderId="73" xfId="0" applyFont="1" applyBorder="1" applyAlignment="1">
      <alignment vertical="top"/>
    </xf>
    <xf numFmtId="0" fontId="10" fillId="0" borderId="70" xfId="0" applyFont="1" applyBorder="1" applyAlignment="1">
      <alignment horizontal="center" vertical="top" wrapText="1"/>
    </xf>
    <xf numFmtId="0" fontId="10" fillId="0" borderId="82" xfId="0" applyFont="1" applyBorder="1" applyAlignment="1">
      <alignment horizontal="center" vertical="top" wrapText="1"/>
    </xf>
    <xf numFmtId="0" fontId="10" fillId="0" borderId="76" xfId="0" applyFont="1" applyBorder="1" applyAlignment="1">
      <alignment horizontal="center" vertical="top" wrapText="1"/>
    </xf>
    <xf numFmtId="0" fontId="10" fillId="0" borderId="77" xfId="0" applyFont="1" applyBorder="1" applyAlignment="1">
      <alignment horizontal="center" vertical="top" wrapText="1"/>
    </xf>
    <xf numFmtId="0" fontId="10" fillId="0" borderId="74" xfId="0" applyFont="1" applyBorder="1" applyAlignment="1">
      <alignment horizontal="center" vertical="top" wrapText="1"/>
    </xf>
    <xf numFmtId="0" fontId="10" fillId="0" borderId="73" xfId="0" applyFont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4" xfId="0" applyFont="1" applyBorder="1" applyAlignment="1">
      <alignment vertical="top"/>
    </xf>
    <xf numFmtId="0" fontId="10" fillId="0" borderId="69" xfId="0" applyFont="1" applyBorder="1" applyAlignment="1">
      <alignment horizontal="center" vertical="top" wrapText="1"/>
    </xf>
    <xf numFmtId="0" fontId="10" fillId="0" borderId="83" xfId="0" applyFont="1" applyBorder="1" applyAlignment="1">
      <alignment horizontal="center" vertical="top" wrapText="1"/>
    </xf>
    <xf numFmtId="0" fontId="10" fillId="0" borderId="78" xfId="0" applyFont="1" applyBorder="1" applyAlignment="1">
      <alignment horizontal="center" vertical="top" wrapText="1"/>
    </xf>
    <xf numFmtId="0" fontId="10" fillId="0" borderId="79" xfId="0" applyFont="1" applyBorder="1" applyAlignment="1">
      <alignment horizontal="center" vertical="top" wrapText="1"/>
    </xf>
    <xf numFmtId="0" fontId="10" fillId="0" borderId="75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49" fontId="10" fillId="0" borderId="69" xfId="0" applyNumberFormat="1" applyFont="1" applyFill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0" fontId="10" fillId="0" borderId="89" xfId="0" applyFont="1" applyBorder="1" applyAlignment="1">
      <alignment vertical="top" wrapText="1"/>
    </xf>
    <xf numFmtId="0" fontId="10" fillId="0" borderId="89" xfId="0" applyFont="1" applyBorder="1" applyAlignment="1">
      <alignment horizontal="center" vertical="top" wrapText="1"/>
    </xf>
    <xf numFmtId="0" fontId="10" fillId="0" borderId="71" xfId="0" applyFont="1" applyBorder="1" applyAlignment="1">
      <alignment horizontal="center" vertical="top" wrapText="1"/>
    </xf>
    <xf numFmtId="0" fontId="10" fillId="0" borderId="72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/>
    </xf>
    <xf numFmtId="49" fontId="0" fillId="0" borderId="69" xfId="0" applyNumberFormat="1" applyFill="1" applyBorder="1" applyAlignment="1">
      <alignment horizontal="center" vertical="top" wrapText="1"/>
    </xf>
    <xf numFmtId="0" fontId="0" fillId="0" borderId="18" xfId="0" applyBorder="1" applyAlignment="1">
      <alignment vertical="top" wrapText="1"/>
    </xf>
    <xf numFmtId="0" fontId="0" fillId="0" borderId="69" xfId="0" applyFont="1" applyBorder="1" applyAlignment="1">
      <alignment horizontal="center" vertical="top" wrapText="1"/>
    </xf>
    <xf numFmtId="0" fontId="0" fillId="0" borderId="83" xfId="0" applyFont="1" applyBorder="1" applyAlignment="1">
      <alignment horizontal="center" vertical="top" wrapText="1"/>
    </xf>
    <xf numFmtId="0" fontId="0" fillId="0" borderId="78" xfId="0" applyFont="1" applyBorder="1" applyAlignment="1">
      <alignment horizontal="center" vertical="top" wrapText="1"/>
    </xf>
    <xf numFmtId="0" fontId="0" fillId="0" borderId="79" xfId="0" applyFont="1" applyBorder="1" applyAlignment="1">
      <alignment horizontal="center" vertical="top" wrapText="1"/>
    </xf>
    <xf numFmtId="0" fontId="0" fillId="0" borderId="75" xfId="0" applyFont="1" applyBorder="1" applyAlignment="1">
      <alignment horizontal="center" vertical="top" wrapText="1"/>
    </xf>
    <xf numFmtId="0" fontId="0" fillId="0" borderId="18" xfId="0" applyFont="1" applyBorder="1" applyAlignment="1">
      <alignment horizontal="center" vertical="top"/>
    </xf>
    <xf numFmtId="49" fontId="0" fillId="0" borderId="69" xfId="0" applyNumberFormat="1" applyFont="1" applyFill="1" applyBorder="1" applyAlignment="1">
      <alignment horizontal="center" vertical="top" wrapText="1"/>
    </xf>
    <xf numFmtId="0" fontId="0" fillId="0" borderId="18" xfId="0" applyFont="1" applyBorder="1" applyAlignment="1">
      <alignment vertical="top" wrapText="1"/>
    </xf>
    <xf numFmtId="0" fontId="0" fillId="0" borderId="90" xfId="0" applyFont="1" applyBorder="1" applyAlignment="1">
      <alignment horizontal="center" vertical="top" wrapText="1"/>
    </xf>
    <xf numFmtId="0" fontId="0" fillId="0" borderId="9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49" fontId="0" fillId="0" borderId="19" xfId="0" applyNumberFormat="1" applyFont="1" applyFill="1" applyBorder="1" applyAlignment="1">
      <alignment horizontal="center" vertical="top" wrapText="1"/>
    </xf>
    <xf numFmtId="0" fontId="0" fillId="0" borderId="44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78" xfId="0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4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84" xfId="0" applyFont="1" applyBorder="1" applyAlignment="1">
      <alignment horizontal="center" vertical="top" wrapText="1"/>
    </xf>
    <xf numFmtId="0" fontId="0" fillId="0" borderId="81" xfId="0" applyFont="1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/>
    </xf>
    <xf numFmtId="0" fontId="0" fillId="0" borderId="53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67" xfId="0" applyFont="1" applyBorder="1" applyAlignment="1">
      <alignment horizontal="center" vertical="top" wrapText="1"/>
    </xf>
    <xf numFmtId="0" fontId="0" fillId="0" borderId="68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center" vertical="top"/>
    </xf>
    <xf numFmtId="49" fontId="0" fillId="0" borderId="5" xfId="0" applyNumberFormat="1" applyFill="1" applyBorder="1" applyAlignment="1">
      <alignment horizontal="center" vertical="top" wrapText="1"/>
    </xf>
    <xf numFmtId="0" fontId="0" fillId="0" borderId="24" xfId="0" applyFont="1" applyBorder="1" applyAlignment="1">
      <alignment vertical="top" wrapText="1"/>
    </xf>
    <xf numFmtId="0" fontId="49" fillId="0" borderId="68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50" fillId="0" borderId="54" xfId="0" applyFont="1" applyBorder="1" applyAlignment="1">
      <alignment horizontal="center" vertical="top"/>
    </xf>
    <xf numFmtId="49" fontId="0" fillId="0" borderId="53" xfId="0" applyNumberFormat="1" applyFont="1" applyBorder="1" applyAlignment="1">
      <alignment horizontal="center" vertical="top" wrapText="1"/>
    </xf>
    <xf numFmtId="0" fontId="0" fillId="0" borderId="54" xfId="0" applyFont="1" applyBorder="1" applyAlignment="1">
      <alignment vertical="top" wrapText="1"/>
    </xf>
    <xf numFmtId="0" fontId="10" fillId="0" borderId="54" xfId="0" applyFont="1" applyBorder="1" applyAlignment="1">
      <alignment horizontal="center" vertical="top"/>
    </xf>
    <xf numFmtId="49" fontId="0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12" fillId="0" borderId="70" xfId="0" applyFont="1" applyBorder="1" applyAlignment="1">
      <alignment horizontal="center" vertical="top"/>
    </xf>
    <xf numFmtId="0" fontId="12" fillId="0" borderId="175" xfId="0" applyFont="1" applyBorder="1" applyAlignment="1">
      <alignment horizontal="center" vertical="top" wrapText="1"/>
    </xf>
    <xf numFmtId="0" fontId="12" fillId="0" borderId="175" xfId="0" applyFont="1" applyBorder="1" applyAlignment="1">
      <alignment horizontal="center" vertical="top"/>
    </xf>
    <xf numFmtId="0" fontId="12" fillId="0" borderId="73" xfId="0" applyFont="1" applyBorder="1" applyAlignment="1">
      <alignment horizontal="center" vertical="top" wrapText="1"/>
    </xf>
    <xf numFmtId="49" fontId="0" fillId="0" borderId="53" xfId="0" applyNumberFormat="1" applyFont="1" applyFill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/>
    </xf>
    <xf numFmtId="49" fontId="0" fillId="0" borderId="0" xfId="0" applyNumberForma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77" xfId="0" applyFont="1" applyBorder="1" applyAlignment="1">
      <alignment horizontal="center" vertical="top" wrapText="1"/>
    </xf>
    <xf numFmtId="0" fontId="12" fillId="0" borderId="74" xfId="0" applyFont="1" applyBorder="1" applyAlignment="1">
      <alignment horizontal="center" vertical="top"/>
    </xf>
    <xf numFmtId="49" fontId="0" fillId="0" borderId="53" xfId="0" applyNumberFormat="1" applyFont="1" applyFill="1" applyBorder="1" applyAlignment="1">
      <alignment horizontal="center" vertical="center" wrapText="1"/>
    </xf>
    <xf numFmtId="0" fontId="0" fillId="0" borderId="54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 wrapText="1"/>
    </xf>
    <xf numFmtId="0" fontId="12" fillId="0" borderId="84" xfId="0" applyFont="1" applyBorder="1" applyAlignment="1">
      <alignment horizontal="center" vertical="top" wrapText="1"/>
    </xf>
    <xf numFmtId="0" fontId="12" fillId="0" borderId="80" xfId="0" applyFont="1" applyBorder="1" applyAlignment="1">
      <alignment horizontal="center" vertical="top" wrapText="1"/>
    </xf>
    <xf numFmtId="0" fontId="12" fillId="0" borderId="8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49" fontId="0" fillId="0" borderId="101" xfId="0" applyNumberFormat="1" applyFill="1" applyBorder="1" applyAlignment="1">
      <alignment horizontal="center" vertical="center" wrapText="1"/>
    </xf>
    <xf numFmtId="0" fontId="0" fillId="0" borderId="152" xfId="0" applyBorder="1" applyAlignment="1">
      <alignment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71" xfId="0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9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9" fillId="0" borderId="90" xfId="0" applyFont="1" applyBorder="1" applyAlignment="1">
      <alignment vertical="center" wrapText="1"/>
    </xf>
    <xf numFmtId="49" fontId="0" fillId="0" borderId="53" xfId="0" applyNumberForma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79" xfId="0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/>
    <xf numFmtId="0" fontId="22" fillId="0" borderId="18" xfId="0" applyFont="1" applyBorder="1"/>
    <xf numFmtId="49" fontId="0" fillId="0" borderId="69" xfId="0" applyNumberForma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0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5" fillId="0" borderId="93" xfId="0" applyFont="1" applyFill="1" applyBorder="1" applyAlignment="1">
      <alignment horizontal="center" vertical="center" wrapText="1"/>
    </xf>
    <xf numFmtId="0" fontId="25" fillId="0" borderId="10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45" xfId="0" applyNumberFormat="1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25" fillId="0" borderId="69" xfId="0" applyFont="1" applyFill="1" applyBorder="1" applyAlignment="1">
      <alignment horizontal="center" vertical="center" wrapText="1"/>
    </xf>
    <xf numFmtId="0" fontId="25" fillId="2" borderId="16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vertical="center"/>
    </xf>
    <xf numFmtId="49" fontId="0" fillId="0" borderId="75" xfId="0" applyNumberFormat="1" applyFont="1" applyBorder="1" applyAlignment="1">
      <alignment horizontal="center" vertical="center" wrapText="1"/>
    </xf>
    <xf numFmtId="49" fontId="12" fillId="0" borderId="75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03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 wrapText="1"/>
    </xf>
    <xf numFmtId="0" fontId="25" fillId="2" borderId="80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49" fontId="12" fillId="7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0" borderId="0" xfId="0" applyFont="1"/>
    <xf numFmtId="0" fontId="26" fillId="0" borderId="18" xfId="0" applyFont="1" applyFill="1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26" fillId="0" borderId="83" xfId="0" applyFont="1" applyFill="1" applyBorder="1" applyAlignment="1">
      <alignment horizontal="center" vertical="center" wrapText="1"/>
    </xf>
    <xf numFmtId="0" fontId="25" fillId="0" borderId="91" xfId="0" applyFont="1" applyFill="1" applyBorder="1" applyAlignment="1">
      <alignment horizontal="center" vertical="center" wrapText="1"/>
    </xf>
    <xf numFmtId="0" fontId="25" fillId="2" borderId="93" xfId="0" applyFont="1" applyFill="1" applyBorder="1" applyAlignment="1">
      <alignment horizontal="center" vertical="center" wrapText="1"/>
    </xf>
    <xf numFmtId="0" fontId="26" fillId="0" borderId="90" xfId="0" applyFont="1" applyFill="1" applyBorder="1" applyAlignment="1">
      <alignment horizontal="center" vertical="center" wrapText="1"/>
    </xf>
    <xf numFmtId="0" fontId="26" fillId="0" borderId="94" xfId="0" applyFont="1" applyFill="1" applyBorder="1" applyAlignment="1">
      <alignment horizontal="center" vertical="center" wrapText="1"/>
    </xf>
    <xf numFmtId="49" fontId="0" fillId="0" borderId="102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5" xfId="0" applyNumberFormat="1" applyFont="1" applyBorder="1" applyAlignment="1">
      <alignment horizontal="center" vertical="center"/>
    </xf>
    <xf numFmtId="0" fontId="25" fillId="7" borderId="75" xfId="0" applyFont="1" applyFill="1" applyBorder="1" applyAlignment="1">
      <alignment horizontal="center" vertical="center" wrapText="1"/>
    </xf>
    <xf numFmtId="0" fontId="26" fillId="7" borderId="79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6" fillId="7" borderId="92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0" fillId="4" borderId="75" xfId="0" applyNumberFormat="1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center" vertical="center" wrapText="1"/>
    </xf>
    <xf numFmtId="0" fontId="26" fillId="0" borderId="9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2" borderId="87" xfId="0" applyFont="1" applyFill="1" applyBorder="1" applyAlignment="1">
      <alignment vertical="top" wrapText="1"/>
    </xf>
    <xf numFmtId="0" fontId="0" fillId="0" borderId="18" xfId="0" applyFont="1" applyBorder="1" applyAlignment="1">
      <alignment vertical="center"/>
    </xf>
    <xf numFmtId="0" fontId="12" fillId="0" borderId="18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75" xfId="0" applyNumberFormat="1" applyFont="1" applyFill="1" applyBorder="1" applyAlignment="1">
      <alignment horizontal="center" vertical="center" wrapText="1"/>
    </xf>
    <xf numFmtId="0" fontId="24" fillId="2" borderId="170" xfId="0" applyFont="1" applyFill="1" applyBorder="1" applyAlignment="1">
      <alignment horizontal="center" vertical="top" wrapText="1"/>
    </xf>
    <xf numFmtId="0" fontId="26" fillId="2" borderId="94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78" xfId="0" applyFont="1" applyFill="1" applyBorder="1" applyAlignment="1">
      <alignment horizontal="center" vertical="top" wrapText="1"/>
    </xf>
    <xf numFmtId="0" fontId="0" fillId="6" borderId="78" xfId="0" applyFill="1" applyBorder="1" applyAlignment="1">
      <alignment horizontal="center" vertical="top" wrapText="1"/>
    </xf>
    <xf numFmtId="0" fontId="0" fillId="6" borderId="78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0" fillId="6" borderId="101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90" xfId="0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34" fillId="0" borderId="91" xfId="0" applyFont="1" applyFill="1" applyBorder="1"/>
    <xf numFmtId="0" fontId="44" fillId="0" borderId="18" xfId="0" applyFont="1" applyBorder="1" applyAlignment="1">
      <alignment vertical="center" wrapText="1"/>
    </xf>
    <xf numFmtId="0" fontId="37" fillId="0" borderId="14" xfId="0" applyFont="1" applyFill="1" applyBorder="1" applyAlignment="1">
      <alignment vertical="center" wrapText="1"/>
    </xf>
    <xf numFmtId="0" fontId="37" fillId="0" borderId="21" xfId="0" applyFont="1" applyFill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37" fillId="4" borderId="14" xfId="0" applyFont="1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37" fillId="0" borderId="21" xfId="0" applyFont="1" applyBorder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25" fillId="0" borderId="95" xfId="0" applyFont="1" applyFill="1" applyBorder="1" applyAlignment="1">
      <alignment horizontal="center" vertical="center" wrapText="1"/>
    </xf>
    <xf numFmtId="0" fontId="26" fillId="0" borderId="96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36" fillId="0" borderId="60" xfId="0" applyFont="1" applyFill="1" applyBorder="1" applyAlignment="1">
      <alignment horizontal="center"/>
    </xf>
    <xf numFmtId="0" fontId="29" fillId="0" borderId="79" xfId="0" applyFont="1" applyFill="1" applyBorder="1" applyAlignment="1">
      <alignment horizontal="center" vertical="center" wrapText="1"/>
    </xf>
    <xf numFmtId="0" fontId="29" fillId="0" borderId="92" xfId="0" applyFont="1" applyFill="1" applyBorder="1" applyAlignment="1">
      <alignment horizontal="center" vertical="center" wrapText="1"/>
    </xf>
    <xf numFmtId="0" fontId="25" fillId="0" borderId="167" xfId="0" applyFont="1" applyFill="1" applyBorder="1" applyAlignment="1">
      <alignment horizontal="center" vertical="center" wrapText="1"/>
    </xf>
    <xf numFmtId="0" fontId="36" fillId="0" borderId="106" xfId="0" applyFont="1" applyFill="1" applyBorder="1" applyAlignment="1">
      <alignment horizontal="center"/>
    </xf>
    <xf numFmtId="0" fontId="36" fillId="0" borderId="106" xfId="0" applyFont="1" applyFill="1" applyBorder="1" applyAlignment="1">
      <alignment horizontal="center" vertical="center"/>
    </xf>
    <xf numFmtId="0" fontId="10" fillId="0" borderId="79" xfId="0" applyFont="1" applyFill="1" applyBorder="1"/>
    <xf numFmtId="0" fontId="29" fillId="0" borderId="10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49" fontId="0" fillId="0" borderId="191" xfId="0" applyNumberFormat="1" applyFont="1" applyFill="1" applyBorder="1" applyAlignment="1">
      <alignment horizontal="center" vertical="center" wrapText="1"/>
    </xf>
    <xf numFmtId="0" fontId="0" fillId="0" borderId="188" xfId="0" applyBorder="1" applyAlignment="1">
      <alignment vertical="center" wrapText="1"/>
    </xf>
    <xf numFmtId="0" fontId="26" fillId="0" borderId="192" xfId="0" applyFont="1" applyFill="1" applyBorder="1" applyAlignment="1">
      <alignment horizontal="center" vertical="center" wrapText="1"/>
    </xf>
    <xf numFmtId="0" fontId="25" fillId="0" borderId="191" xfId="0" applyFont="1" applyFill="1" applyBorder="1" applyAlignment="1">
      <alignment horizontal="center" vertical="center" wrapText="1"/>
    </xf>
    <xf numFmtId="0" fontId="29" fillId="0" borderId="192" xfId="0" applyFont="1" applyFill="1" applyBorder="1" applyAlignment="1">
      <alignment horizontal="center" vertical="center" wrapText="1"/>
    </xf>
    <xf numFmtId="0" fontId="22" fillId="0" borderId="193" xfId="0" applyFont="1" applyFill="1" applyBorder="1"/>
    <xf numFmtId="0" fontId="22" fillId="0" borderId="189" xfId="0" applyFont="1" applyFill="1" applyBorder="1"/>
    <xf numFmtId="49" fontId="0" fillId="4" borderId="7" xfId="0" applyNumberFormat="1" applyFill="1" applyBorder="1" applyAlignment="1">
      <alignment horizontal="center" vertical="center" wrapText="1"/>
    </xf>
    <xf numFmtId="0" fontId="0" fillId="0" borderId="73" xfId="0" applyFont="1" applyBorder="1" applyAlignment="1">
      <alignment vertical="center" wrapText="1"/>
    </xf>
    <xf numFmtId="0" fontId="22" fillId="0" borderId="75" xfId="0" applyFont="1" applyFill="1" applyBorder="1"/>
    <xf numFmtId="0" fontId="22" fillId="0" borderId="102" xfId="0" applyFont="1" applyFill="1" applyBorder="1"/>
    <xf numFmtId="0" fontId="25" fillId="0" borderId="19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25" fillId="0" borderId="37" xfId="0" applyFont="1" applyFill="1" applyBorder="1" applyAlignment="1">
      <alignment horizontal="center" vertical="center" wrapText="1"/>
    </xf>
    <xf numFmtId="49" fontId="0" fillId="0" borderId="26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vertical="center" wrapText="1"/>
    </xf>
    <xf numFmtId="0" fontId="10" fillId="0" borderId="84" xfId="0" applyFont="1" applyBorder="1" applyAlignment="1">
      <alignment horizontal="center" vertical="center"/>
    </xf>
    <xf numFmtId="0" fontId="0" fillId="4" borderId="84" xfId="0" applyFill="1" applyBorder="1" applyAlignment="1">
      <alignment vertical="center" wrapText="1"/>
    </xf>
    <xf numFmtId="0" fontId="36" fillId="0" borderId="26" xfId="0" applyFont="1" applyFill="1" applyBorder="1" applyAlignment="1">
      <alignment horizontal="center"/>
    </xf>
    <xf numFmtId="0" fontId="10" fillId="0" borderId="193" xfId="0" applyFont="1" applyBorder="1"/>
    <xf numFmtId="0" fontId="24" fillId="2" borderId="0" xfId="0" applyFont="1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52" fillId="0" borderId="0" xfId="0" applyFont="1"/>
    <xf numFmtId="49" fontId="52" fillId="0" borderId="12" xfId="0" applyNumberFormat="1" applyFont="1" applyFill="1" applyBorder="1" applyAlignment="1">
      <alignment horizontal="center" vertical="center" wrapText="1"/>
    </xf>
    <xf numFmtId="0" fontId="52" fillId="0" borderId="12" xfId="0" applyFont="1" applyBorder="1" applyAlignment="1">
      <alignment vertical="center" wrapText="1"/>
    </xf>
    <xf numFmtId="0" fontId="52" fillId="0" borderId="12" xfId="0" applyFont="1" applyBorder="1" applyAlignment="1">
      <alignment vertical="center"/>
    </xf>
    <xf numFmtId="0" fontId="52" fillId="0" borderId="12" xfId="0" applyFont="1" applyFill="1" applyBorder="1" applyAlignment="1">
      <alignment vertical="center" wrapText="1"/>
    </xf>
    <xf numFmtId="49" fontId="52" fillId="4" borderId="12" xfId="0" applyNumberFormat="1" applyFont="1" applyFill="1" applyBorder="1" applyAlignment="1">
      <alignment horizontal="center" vertical="center" wrapText="1"/>
    </xf>
    <xf numFmtId="0" fontId="52" fillId="4" borderId="12" xfId="0" applyFont="1" applyFill="1" applyBorder="1" applyAlignment="1">
      <alignment vertical="center" wrapText="1"/>
    </xf>
    <xf numFmtId="0" fontId="52" fillId="0" borderId="0" xfId="0" applyFont="1" applyAlignment="1">
      <alignment horizontal="center"/>
    </xf>
    <xf numFmtId="0" fontId="52" fillId="0" borderId="0" xfId="0" applyFont="1" applyBorder="1"/>
    <xf numFmtId="49" fontId="52" fillId="5" borderId="12" xfId="0" applyNumberFormat="1" applyFont="1" applyFill="1" applyBorder="1" applyAlignment="1">
      <alignment horizontal="center" vertical="center" wrapText="1"/>
    </xf>
    <xf numFmtId="0" fontId="52" fillId="5" borderId="12" xfId="0" applyFont="1" applyFill="1" applyBorder="1" applyAlignment="1">
      <alignment vertical="center" wrapText="1"/>
    </xf>
    <xf numFmtId="0" fontId="52" fillId="0" borderId="12" xfId="0" applyNumberFormat="1" applyFont="1" applyFill="1" applyBorder="1" applyAlignment="1">
      <alignment vertical="center" wrapText="1"/>
    </xf>
    <xf numFmtId="49" fontId="52" fillId="0" borderId="12" xfId="0" applyNumberFormat="1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2" fillId="0" borderId="12" xfId="0" applyFont="1" applyFill="1" applyBorder="1" applyAlignment="1">
      <alignment horizontal="center" vertical="center" wrapText="1"/>
    </xf>
    <xf numFmtId="49" fontId="52" fillId="0" borderId="12" xfId="0" applyNumberFormat="1" applyFont="1" applyFill="1" applyBorder="1" applyAlignment="1">
      <alignment vertical="center" wrapText="1"/>
    </xf>
    <xf numFmtId="49" fontId="52" fillId="0" borderId="12" xfId="0" applyNumberFormat="1" applyFont="1" applyFill="1" applyBorder="1" applyAlignment="1">
      <alignment horizontal="left" vertical="top" wrapText="1"/>
    </xf>
    <xf numFmtId="49" fontId="52" fillId="0" borderId="12" xfId="0" applyNumberFormat="1" applyFont="1" applyFill="1" applyBorder="1" applyAlignment="1">
      <alignment horizontal="left" vertical="center" wrapText="1"/>
    </xf>
    <xf numFmtId="0" fontId="52" fillId="0" borderId="12" xfId="0" applyFont="1" applyBorder="1" applyAlignment="1">
      <alignment horizontal="center"/>
    </xf>
    <xf numFmtId="0" fontId="52" fillId="0" borderId="12" xfId="0" applyFont="1" applyBorder="1"/>
    <xf numFmtId="49" fontId="52" fillId="4" borderId="0" xfId="0" applyNumberFormat="1" applyFont="1" applyFill="1" applyBorder="1" applyAlignment="1">
      <alignment horizontal="center" vertical="center" wrapText="1"/>
    </xf>
    <xf numFmtId="0" fontId="52" fillId="4" borderId="0" xfId="0" applyFont="1" applyFill="1" applyBorder="1" applyAlignment="1">
      <alignment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10" fillId="0" borderId="99" xfId="0" quotePrefix="1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10" fillId="0" borderId="100" xfId="0" applyFont="1" applyBorder="1" applyAlignment="1">
      <alignment vertical="top" wrapText="1"/>
    </xf>
    <xf numFmtId="0" fontId="0" fillId="0" borderId="89" xfId="0" applyBorder="1" applyAlignment="1">
      <alignment vertical="top" wrapText="1"/>
    </xf>
    <xf numFmtId="0" fontId="0" fillId="0" borderId="148" xfId="0" applyBorder="1" applyAlignment="1">
      <alignment vertical="top" wrapText="1"/>
    </xf>
    <xf numFmtId="0" fontId="10" fillId="0" borderId="37" xfId="0" quotePrefix="1" applyFont="1" applyBorder="1" applyAlignment="1">
      <alignment horizontal="center" vertical="top" wrapText="1"/>
    </xf>
    <xf numFmtId="0" fontId="10" fillId="0" borderId="56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19" xfId="0" quotePrefix="1" applyFont="1" applyBorder="1" applyAlignment="1">
      <alignment horizontal="center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10" fillId="0" borderId="99" xfId="0" applyFont="1" applyBorder="1" applyAlignment="1">
      <alignment horizontal="center" vertical="top" wrapText="1"/>
    </xf>
    <xf numFmtId="0" fontId="10" fillId="0" borderId="56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0" fillId="0" borderId="82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0" fillId="0" borderId="15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15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3" fillId="0" borderId="12" xfId="0" applyFont="1" applyBorder="1" applyAlignment="1">
      <alignment horizontal="center"/>
    </xf>
    <xf numFmtId="49" fontId="51" fillId="0" borderId="12" xfId="0" applyNumberFormat="1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14" fontId="52" fillId="0" borderId="16" xfId="0" applyNumberFormat="1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 wrapText="1"/>
    </xf>
    <xf numFmtId="14" fontId="52" fillId="0" borderId="16" xfId="0" applyNumberFormat="1" applyFont="1" applyFill="1" applyBorder="1" applyAlignment="1">
      <alignment horizontal="center" vertical="center" wrapText="1"/>
    </xf>
    <xf numFmtId="14" fontId="52" fillId="0" borderId="25" xfId="0" applyNumberFormat="1" applyFont="1" applyFill="1" applyBorder="1" applyAlignment="1">
      <alignment horizontal="center" vertical="center" wrapText="1"/>
    </xf>
    <xf numFmtId="14" fontId="52" fillId="0" borderId="4" xfId="0" applyNumberFormat="1" applyFont="1" applyFill="1" applyBorder="1" applyAlignment="1">
      <alignment horizontal="center" vertical="center" wrapText="1"/>
    </xf>
    <xf numFmtId="0" fontId="52" fillId="0" borderId="12" xfId="0" applyFont="1" applyBorder="1" applyAlignment="1">
      <alignment horizontal="center"/>
    </xf>
    <xf numFmtId="14" fontId="52" fillId="0" borderId="25" xfId="0" applyNumberFormat="1" applyFont="1" applyBorder="1" applyAlignment="1">
      <alignment horizontal="center" vertical="center" wrapText="1"/>
    </xf>
    <xf numFmtId="14" fontId="52" fillId="0" borderId="4" xfId="0" applyNumberFormat="1" applyFont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/>
    </xf>
    <xf numFmtId="0" fontId="52" fillId="0" borderId="25" xfId="0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/>
    </xf>
    <xf numFmtId="0" fontId="52" fillId="0" borderId="16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20" fontId="52" fillId="0" borderId="16" xfId="0" applyNumberFormat="1" applyFont="1" applyFill="1" applyBorder="1" applyAlignment="1">
      <alignment horizontal="center" vertical="center"/>
    </xf>
    <xf numFmtId="20" fontId="52" fillId="0" borderId="25" xfId="0" applyNumberFormat="1" applyFont="1" applyFill="1" applyBorder="1" applyAlignment="1">
      <alignment horizontal="center" vertical="center"/>
    </xf>
    <xf numFmtId="20" fontId="52" fillId="0" borderId="4" xfId="0" applyNumberFormat="1" applyFont="1" applyFill="1" applyBorder="1" applyAlignment="1">
      <alignment horizontal="center" vertical="center"/>
    </xf>
    <xf numFmtId="14" fontId="52" fillId="4" borderId="16" xfId="0" applyNumberFormat="1" applyFont="1" applyFill="1" applyBorder="1" applyAlignment="1">
      <alignment horizontal="center" vertical="center" wrapText="1"/>
    </xf>
    <xf numFmtId="14" fontId="52" fillId="4" borderId="4" xfId="0" applyNumberFormat="1" applyFont="1" applyFill="1" applyBorder="1" applyAlignment="1">
      <alignment horizontal="center" vertical="center" wrapText="1"/>
    </xf>
    <xf numFmtId="0" fontId="52" fillId="4" borderId="16" xfId="0" applyFont="1" applyFill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/>
    </xf>
    <xf numFmtId="14" fontId="52" fillId="5" borderId="16" xfId="0" applyNumberFormat="1" applyFont="1" applyFill="1" applyBorder="1" applyAlignment="1">
      <alignment horizontal="center" vertical="center" wrapText="1"/>
    </xf>
    <xf numFmtId="14" fontId="52" fillId="5" borderId="4" xfId="0" applyNumberFormat="1" applyFont="1" applyFill="1" applyBorder="1" applyAlignment="1">
      <alignment horizontal="center" vertical="center" wrapText="1"/>
    </xf>
    <xf numFmtId="0" fontId="52" fillId="5" borderId="16" xfId="0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4" xfId="0" applyFont="1" applyFill="1" applyBorder="1" applyAlignment="1">
      <alignment horizontal="center" vertical="center" wrapText="1"/>
    </xf>
    <xf numFmtId="49" fontId="52" fillId="0" borderId="16" xfId="0" applyNumberFormat="1" applyFont="1" applyFill="1" applyBorder="1" applyAlignment="1">
      <alignment horizontal="center" vertical="center" wrapText="1"/>
    </xf>
    <xf numFmtId="49" fontId="52" fillId="0" borderId="25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3" fillId="2" borderId="107" xfId="0" applyFont="1" applyFill="1" applyBorder="1" applyAlignment="1">
      <alignment horizontal="center" vertical="top" wrapText="1"/>
    </xf>
    <xf numFmtId="0" fontId="0" fillId="0" borderId="158" xfId="0" applyBorder="1"/>
    <xf numFmtId="0" fontId="23" fillId="2" borderId="10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59" xfId="0" applyFont="1" applyFill="1" applyBorder="1" applyAlignment="1">
      <alignment horizontal="center" vertical="center" wrapText="1"/>
    </xf>
    <xf numFmtId="0" fontId="24" fillId="2" borderId="160" xfId="0" applyFont="1" applyFill="1" applyBorder="1" applyAlignment="1">
      <alignment horizontal="center" vertical="center" wrapText="1"/>
    </xf>
    <xf numFmtId="0" fontId="24" fillId="2" borderId="161" xfId="0" applyFont="1" applyFill="1" applyBorder="1" applyAlignment="1">
      <alignment horizontal="center" vertical="center" wrapText="1"/>
    </xf>
    <xf numFmtId="0" fontId="24" fillId="2" borderId="16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3" fillId="2" borderId="101" xfId="0" applyFont="1" applyFill="1" applyBorder="1" applyAlignment="1">
      <alignment horizontal="center" vertical="top" wrapText="1"/>
    </xf>
    <xf numFmtId="0" fontId="0" fillId="0" borderId="53" xfId="0" applyBorder="1"/>
    <xf numFmtId="0" fontId="23" fillId="2" borderId="152" xfId="0" applyFont="1" applyFill="1" applyBorder="1" applyAlignment="1">
      <alignment horizontal="center" vertical="center" wrapText="1"/>
    </xf>
    <xf numFmtId="0" fontId="24" fillId="2" borderId="154" xfId="0" applyFont="1" applyFill="1" applyBorder="1" applyAlignment="1">
      <alignment horizontal="center" vertical="center" wrapText="1"/>
    </xf>
    <xf numFmtId="0" fontId="24" fillId="2" borderId="155" xfId="0" applyFont="1" applyFill="1" applyBorder="1" applyAlignment="1">
      <alignment horizontal="center" vertical="center" wrapText="1"/>
    </xf>
    <xf numFmtId="0" fontId="24" fillId="2" borderId="149" xfId="0" applyFont="1" applyFill="1" applyBorder="1" applyAlignment="1">
      <alignment horizontal="center" vertical="center" wrapText="1"/>
    </xf>
    <xf numFmtId="0" fontId="24" fillId="2" borderId="150" xfId="0" applyFont="1" applyFill="1" applyBorder="1" applyAlignment="1">
      <alignment horizontal="center" vertical="center" wrapText="1"/>
    </xf>
    <xf numFmtId="0" fontId="24" fillId="2" borderId="163" xfId="0" applyFont="1" applyFill="1" applyBorder="1" applyAlignment="1">
      <alignment horizontal="center" vertical="center" wrapText="1"/>
    </xf>
    <xf numFmtId="0" fontId="24" fillId="2" borderId="16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11" fillId="0" borderId="101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53" xfId="0" applyFont="1" applyBorder="1" applyAlignment="1">
      <alignment horizontal="center" vertical="top" wrapText="1"/>
    </xf>
    <xf numFmtId="0" fontId="11" fillId="0" borderId="172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0" fontId="11" fillId="0" borderId="54" xfId="0" applyFont="1" applyBorder="1" applyAlignment="1">
      <alignment horizontal="center" vertical="top" wrapText="1"/>
    </xf>
    <xf numFmtId="0" fontId="11" fillId="0" borderId="153" xfId="0" applyFont="1" applyBorder="1" applyAlignment="1">
      <alignment horizontal="center" vertical="top" wrapText="1"/>
    </xf>
    <xf numFmtId="0" fontId="11" fillId="0" borderId="149" xfId="0" applyFont="1" applyBorder="1" applyAlignment="1">
      <alignment horizontal="center" vertical="top" wrapText="1"/>
    </xf>
    <xf numFmtId="0" fontId="11" fillId="0" borderId="150" xfId="0" applyFont="1" applyBorder="1" applyAlignment="1">
      <alignment horizontal="center" vertical="top" wrapText="1"/>
    </xf>
    <xf numFmtId="0" fontId="11" fillId="0" borderId="69" xfId="0" applyFont="1" applyBorder="1" applyAlignment="1">
      <alignment horizontal="center" vertical="top" wrapText="1"/>
    </xf>
    <xf numFmtId="0" fontId="11" fillId="0" borderId="83" xfId="0" applyFont="1" applyBorder="1" applyAlignment="1">
      <alignment horizontal="center" vertical="top" wrapText="1"/>
    </xf>
    <xf numFmtId="0" fontId="11" fillId="0" borderId="78" xfId="0" applyFont="1" applyBorder="1" applyAlignment="1">
      <alignment horizontal="center" vertical="top" wrapText="1"/>
    </xf>
    <xf numFmtId="0" fontId="11" fillId="0" borderId="79" xfId="0" applyFont="1" applyBorder="1" applyAlignment="1">
      <alignment horizontal="center" vertical="top" wrapText="1"/>
    </xf>
    <xf numFmtId="0" fontId="11" fillId="0" borderId="75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0" fillId="0" borderId="53" xfId="0" applyBorder="1" applyAlignment="1">
      <alignment vertical="top"/>
    </xf>
    <xf numFmtId="0" fontId="0" fillId="0" borderId="54" xfId="0" applyBorder="1" applyAlignment="1">
      <alignment horizontal="center" vertical="top" wrapText="1"/>
    </xf>
    <xf numFmtId="0" fontId="11" fillId="0" borderId="15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04" xfId="0" applyFont="1" applyBorder="1" applyAlignment="1">
      <alignment horizontal="center" vertical="top" wrapText="1"/>
    </xf>
    <xf numFmtId="49" fontId="12" fillId="0" borderId="70" xfId="0" applyNumberFormat="1" applyFont="1" applyFill="1" applyBorder="1" applyAlignment="1">
      <alignment horizontal="center" vertical="center" wrapText="1"/>
    </xf>
    <xf numFmtId="49" fontId="12" fillId="0" borderId="69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/>
    </xf>
    <xf numFmtId="0" fontId="12" fillId="0" borderId="149" xfId="0" applyFont="1" applyBorder="1" applyAlignment="1">
      <alignment horizontal="center"/>
    </xf>
    <xf numFmtId="0" fontId="12" fillId="0" borderId="155" xfId="0" applyFont="1" applyBorder="1" applyAlignment="1">
      <alignment horizontal="center"/>
    </xf>
    <xf numFmtId="0" fontId="12" fillId="0" borderId="154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7" xfId="0" applyFont="1" applyBorder="1" applyAlignment="1">
      <alignment horizontal="center" vertical="top"/>
    </xf>
    <xf numFmtId="0" fontId="12" fillId="0" borderId="173" xfId="0" applyFont="1" applyBorder="1" applyAlignment="1">
      <alignment horizontal="center" vertical="top"/>
    </xf>
    <xf numFmtId="0" fontId="12" fillId="0" borderId="185" xfId="0" applyFont="1" applyBorder="1" applyAlignment="1">
      <alignment horizontal="center" vertical="top"/>
    </xf>
    <xf numFmtId="0" fontId="12" fillId="0" borderId="83" xfId="0" applyFont="1" applyBorder="1" applyAlignment="1">
      <alignment horizontal="center" vertical="top"/>
    </xf>
    <xf numFmtId="0" fontId="12" fillId="0" borderId="104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11" fillId="0" borderId="185" xfId="0" applyFont="1" applyBorder="1" applyAlignment="1">
      <alignment horizontal="center" vertical="top" wrapText="1"/>
    </xf>
    <xf numFmtId="0" fontId="24" fillId="2" borderId="86" xfId="0" applyFont="1" applyFill="1" applyBorder="1" applyAlignment="1">
      <alignment horizontal="center" vertical="center" wrapText="1"/>
    </xf>
    <xf numFmtId="0" fontId="24" fillId="2" borderId="88" xfId="0" applyFont="1" applyFill="1" applyBorder="1" applyAlignment="1">
      <alignment horizontal="center" vertical="center" wrapText="1"/>
    </xf>
    <xf numFmtId="0" fontId="24" fillId="2" borderId="156" xfId="0" applyFont="1" applyFill="1" applyBorder="1" applyAlignment="1">
      <alignment horizontal="center" vertical="center" wrapText="1"/>
    </xf>
    <xf numFmtId="0" fontId="23" fillId="2" borderId="168" xfId="0" applyFont="1" applyFill="1" applyBorder="1" applyAlignment="1">
      <alignment horizontal="center" vertical="center" textRotation="90" wrapText="1"/>
    </xf>
    <xf numFmtId="0" fontId="23" fillId="2" borderId="169" xfId="0" applyFont="1" applyFill="1" applyBorder="1" applyAlignment="1">
      <alignment horizontal="center" vertical="center" textRotation="90" wrapText="1"/>
    </xf>
    <xf numFmtId="0" fontId="24" fillId="2" borderId="165" xfId="0" applyFont="1" applyFill="1" applyBorder="1" applyAlignment="1">
      <alignment horizontal="center" vertical="center" textRotation="90"/>
    </xf>
    <xf numFmtId="0" fontId="23" fillId="2" borderId="101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23" fillId="2" borderId="172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3" fillId="2" borderId="151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4" fillId="2" borderId="169" xfId="0" applyFont="1" applyFill="1" applyBorder="1" applyAlignment="1">
      <alignment vertical="center" textRotation="90"/>
    </xf>
    <xf numFmtId="0" fontId="23" fillId="2" borderId="176" xfId="0" applyFont="1" applyFill="1" applyBorder="1" applyAlignment="1">
      <alignment horizontal="center" vertical="center" textRotation="90" wrapText="1"/>
    </xf>
    <xf numFmtId="0" fontId="23" fillId="2" borderId="181" xfId="0" applyFont="1" applyFill="1" applyBorder="1" applyAlignment="1">
      <alignment horizontal="center" vertical="center" textRotation="90" wrapText="1"/>
    </xf>
    <xf numFmtId="0" fontId="24" fillId="2" borderId="182" xfId="0" applyFont="1" applyFill="1" applyBorder="1" applyAlignment="1">
      <alignment vertical="center" textRotation="90"/>
    </xf>
    <xf numFmtId="0" fontId="23" fillId="2" borderId="177" xfId="0" applyFont="1" applyFill="1" applyBorder="1" applyAlignment="1">
      <alignment horizontal="center" vertical="center" wrapText="1"/>
    </xf>
    <xf numFmtId="0" fontId="24" fillId="2" borderId="183" xfId="0" applyFont="1" applyFill="1" applyBorder="1" applyAlignment="1">
      <alignment vertical="center"/>
    </xf>
    <xf numFmtId="0" fontId="19" fillId="2" borderId="190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24" fillId="2" borderId="186" xfId="0" applyFont="1" applyFill="1" applyBorder="1" applyAlignment="1">
      <alignment horizontal="center" vertical="center" wrapText="1"/>
    </xf>
    <xf numFmtId="0" fontId="24" fillId="2" borderId="178" xfId="0" applyFont="1" applyFill="1" applyBorder="1" applyAlignment="1">
      <alignment horizontal="center" vertical="center" wrapText="1"/>
    </xf>
    <xf numFmtId="0" fontId="24" fillId="2" borderId="179" xfId="0" applyFont="1" applyFill="1" applyBorder="1" applyAlignment="1">
      <alignment horizontal="center" vertical="center" wrapText="1"/>
    </xf>
    <xf numFmtId="0" fontId="24" fillId="2" borderId="180" xfId="0" applyFont="1" applyFill="1" applyBorder="1" applyAlignment="1">
      <alignment horizontal="center" vertical="center" wrapText="1"/>
    </xf>
    <xf numFmtId="49" fontId="52" fillId="9" borderId="12" xfId="0" applyNumberFormat="1" applyFont="1" applyFill="1" applyBorder="1" applyAlignment="1">
      <alignment horizontal="center" vertical="center" wrapText="1"/>
    </xf>
    <xf numFmtId="0" fontId="52" fillId="9" borderId="12" xfId="0" applyFont="1" applyFill="1" applyBorder="1" applyAlignment="1">
      <alignment vertical="center" wrapText="1"/>
    </xf>
    <xf numFmtId="0" fontId="52" fillId="9" borderId="12" xfId="0" applyFont="1" applyFill="1" applyBorder="1" applyAlignment="1">
      <alignment horizontal="center" vertical="center"/>
    </xf>
    <xf numFmtId="0" fontId="52" fillId="9" borderId="12" xfId="0" applyFont="1" applyFill="1" applyBorder="1" applyAlignment="1">
      <alignment horizontal="center" vertical="center" wrapText="1"/>
    </xf>
    <xf numFmtId="20" fontId="52" fillId="9" borderId="12" xfId="0" applyNumberFormat="1" applyFont="1" applyFill="1" applyBorder="1" applyAlignment="1">
      <alignment horizontal="center" vertical="center"/>
    </xf>
    <xf numFmtId="0" fontId="52" fillId="9" borderId="12" xfId="0" applyNumberFormat="1" applyFont="1" applyFill="1" applyBorder="1" applyAlignment="1">
      <alignment horizontal="center" vertical="center" wrapText="1"/>
    </xf>
    <xf numFmtId="14" fontId="52" fillId="9" borderId="25" xfId="0" applyNumberFormat="1" applyFont="1" applyFill="1" applyBorder="1" applyAlignment="1">
      <alignment horizontal="center" vertical="center" wrapText="1"/>
    </xf>
    <xf numFmtId="0" fontId="52" fillId="9" borderId="25" xfId="0" applyFont="1" applyFill="1" applyBorder="1" applyAlignment="1">
      <alignment horizontal="center" vertical="center" wrapText="1"/>
    </xf>
    <xf numFmtId="0" fontId="52" fillId="9" borderId="12" xfId="0" applyFont="1" applyFill="1" applyBorder="1"/>
    <xf numFmtId="0" fontId="52" fillId="9" borderId="12" xfId="0" applyNumberFormat="1" applyFont="1" applyFill="1" applyBorder="1" applyAlignment="1">
      <alignment vertical="center" wrapText="1"/>
    </xf>
  </cellXfs>
  <cellStyles count="83">
    <cellStyle name="Обычный" xfId="0" builtinId="0"/>
    <cellStyle name="Обычный 2" xfId="1"/>
    <cellStyle name="Обычный 2 10" xfId="63"/>
    <cellStyle name="Обычный 2 2" xfId="5"/>
    <cellStyle name="Обычный 2 2 2" xfId="12"/>
    <cellStyle name="Обычный 2 2 2 2" xfId="24"/>
    <cellStyle name="Обычный 2 2 2 3" xfId="23"/>
    <cellStyle name="Обычный 2 2 2 4" xfId="74"/>
    <cellStyle name="Обычный 2 2 3" xfId="18"/>
    <cellStyle name="Обычный 2 2 3 2" xfId="26"/>
    <cellStyle name="Обычный 2 2 3 3" xfId="25"/>
    <cellStyle name="Обычный 2 2 3 4" xfId="80"/>
    <cellStyle name="Обычный 2 2 4" xfId="27"/>
    <cellStyle name="Обычный 2 2 5" xfId="22"/>
    <cellStyle name="Обычный 2 2 6" xfId="67"/>
    <cellStyle name="Обычный 2 3" xfId="3"/>
    <cellStyle name="Обычный 2 3 2" xfId="10"/>
    <cellStyle name="Обычный 2 3 2 2" xfId="30"/>
    <cellStyle name="Обычный 2 3 2 3" xfId="29"/>
    <cellStyle name="Обычный 2 3 2 4" xfId="72"/>
    <cellStyle name="Обычный 2 3 3" xfId="16"/>
    <cellStyle name="Обычный 2 3 3 2" xfId="32"/>
    <cellStyle name="Обычный 2 3 3 3" xfId="31"/>
    <cellStyle name="Обычный 2 3 3 4" xfId="78"/>
    <cellStyle name="Обычный 2 3 4" xfId="33"/>
    <cellStyle name="Обычный 2 3 5" xfId="28"/>
    <cellStyle name="Обычный 2 3 6" xfId="65"/>
    <cellStyle name="Обычный 2 4" xfId="7"/>
    <cellStyle name="Обычный 2 4 2" xfId="35"/>
    <cellStyle name="Обычный 2 4 3" xfId="34"/>
    <cellStyle name="Обычный 2 4 4" xfId="69"/>
    <cellStyle name="Обычный 2 5" xfId="8"/>
    <cellStyle name="Обычный 2 5 2" xfId="37"/>
    <cellStyle name="Обычный 2 5 3" xfId="36"/>
    <cellStyle name="Обычный 2 5 4" xfId="70"/>
    <cellStyle name="Обычный 2 6" xfId="14"/>
    <cellStyle name="Обычный 2 6 2" xfId="39"/>
    <cellStyle name="Обычный 2 6 3" xfId="38"/>
    <cellStyle name="Обычный 2 6 4" xfId="76"/>
    <cellStyle name="Обычный 2 7" xfId="40"/>
    <cellStyle name="Обычный 2 8" xfId="41"/>
    <cellStyle name="Обычный 2 9" xfId="21"/>
    <cellStyle name="Обычный 3" xfId="2"/>
    <cellStyle name="Обычный 3 10" xfId="64"/>
    <cellStyle name="Обычный 3 2" xfId="6"/>
    <cellStyle name="Обычный 3 2 2" xfId="13"/>
    <cellStyle name="Обычный 3 2 2 2" xfId="45"/>
    <cellStyle name="Обычный 3 2 2 3" xfId="44"/>
    <cellStyle name="Обычный 3 2 2 4" xfId="75"/>
    <cellStyle name="Обычный 3 2 3" xfId="19"/>
    <cellStyle name="Обычный 3 2 3 2" xfId="47"/>
    <cellStyle name="Обычный 3 2 3 3" xfId="46"/>
    <cellStyle name="Обычный 3 2 3 4" xfId="81"/>
    <cellStyle name="Обычный 3 2 4" xfId="48"/>
    <cellStyle name="Обычный 3 2 5" xfId="43"/>
    <cellStyle name="Обычный 3 2 6" xfId="68"/>
    <cellStyle name="Обычный 3 3" xfId="4"/>
    <cellStyle name="Обычный 3 3 2" xfId="11"/>
    <cellStyle name="Обычный 3 3 2 2" xfId="51"/>
    <cellStyle name="Обычный 3 3 2 3" xfId="50"/>
    <cellStyle name="Обычный 3 3 2 4" xfId="73"/>
    <cellStyle name="Обычный 3 3 3" xfId="17"/>
    <cellStyle name="Обычный 3 3 3 2" xfId="53"/>
    <cellStyle name="Обычный 3 3 3 3" xfId="52"/>
    <cellStyle name="Обычный 3 3 3 4" xfId="79"/>
    <cellStyle name="Обычный 3 3 4" xfId="54"/>
    <cellStyle name="Обычный 3 3 5" xfId="49"/>
    <cellStyle name="Обычный 3 3 6" xfId="66"/>
    <cellStyle name="Обычный 3 4" xfId="9"/>
    <cellStyle name="Обычный 3 4 2" xfId="56"/>
    <cellStyle name="Обычный 3 4 3" xfId="55"/>
    <cellStyle name="Обычный 3 4 4" xfId="71"/>
    <cellStyle name="Обычный 3 5" xfId="15"/>
    <cellStyle name="Обычный 3 5 2" xfId="58"/>
    <cellStyle name="Обычный 3 5 3" xfId="57"/>
    <cellStyle name="Обычный 3 5 4" xfId="77"/>
    <cellStyle name="Обычный 3 6" xfId="20"/>
    <cellStyle name="Обычный 3 6 2" xfId="60"/>
    <cellStyle name="Обычный 3 6 3" xfId="59"/>
    <cellStyle name="Обычный 3 6 4" xfId="82"/>
    <cellStyle name="Обычный 3 7" xfId="61"/>
    <cellStyle name="Обычный 3 8" xfId="62"/>
    <cellStyle name="Обычный 3 9" xfId="42"/>
  </cellStyles>
  <dxfs count="1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2"/>
      <tableStyleElement type="headerRow" dxfId="11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="60" workbookViewId="0"/>
  </sheetViews>
  <sheetFormatPr defaultColWidth="8.7109375" defaultRowHeight="12.75" x14ac:dyDescent="0.2"/>
  <cols>
    <col min="1" max="1" width="13" style="4" customWidth="1"/>
    <col min="2" max="2" width="78" style="1" customWidth="1"/>
    <col min="3" max="3" width="14" style="1" bestFit="1" customWidth="1"/>
    <col min="4" max="4" width="7.85546875" style="4" customWidth="1"/>
    <col min="5" max="8" width="7.85546875" style="1" customWidth="1"/>
    <col min="9" max="16384" width="8.7109375" style="1"/>
  </cols>
  <sheetData>
    <row r="1" spans="1:8" s="5" customFormat="1" ht="13.5" customHeight="1" thickBot="1" x14ac:dyDescent="0.25">
      <c r="A1" s="16" t="s">
        <v>119</v>
      </c>
      <c r="B1" s="62"/>
      <c r="C1" s="62"/>
      <c r="D1" s="62"/>
      <c r="E1" s="17"/>
      <c r="F1" s="17"/>
      <c r="G1" s="62"/>
      <c r="H1" s="10" t="s">
        <v>58</v>
      </c>
    </row>
    <row r="2" spans="1:8" ht="13.5" thickTop="1" x14ac:dyDescent="0.2">
      <c r="A2" s="829" t="s">
        <v>0</v>
      </c>
      <c r="B2" s="831" t="s">
        <v>3</v>
      </c>
      <c r="C2" s="833" t="s">
        <v>111</v>
      </c>
      <c r="D2" s="826"/>
      <c r="E2" s="827"/>
      <c r="F2" s="827"/>
      <c r="G2" s="827"/>
      <c r="H2" s="828"/>
    </row>
    <row r="3" spans="1:8" ht="13.5" thickBot="1" x14ac:dyDescent="0.25">
      <c r="A3" s="830"/>
      <c r="B3" s="832"/>
      <c r="C3" s="834"/>
      <c r="D3" s="18" t="s">
        <v>59</v>
      </c>
      <c r="E3" s="19" t="s">
        <v>60</v>
      </c>
      <c r="F3" s="20" t="s">
        <v>61</v>
      </c>
      <c r="G3" s="21" t="s">
        <v>62</v>
      </c>
      <c r="H3" s="22" t="s">
        <v>63</v>
      </c>
    </row>
    <row r="4" spans="1:8" ht="14.25" thickTop="1" thickBot="1" x14ac:dyDescent="0.25">
      <c r="A4" s="141"/>
      <c r="B4" s="142" t="s">
        <v>64</v>
      </c>
      <c r="C4" s="142"/>
      <c r="D4" s="143"/>
      <c r="E4" s="144"/>
      <c r="F4" s="143"/>
      <c r="G4" s="145"/>
      <c r="H4" s="146"/>
    </row>
    <row r="5" spans="1:8" ht="14.25" thickTop="1" thickBot="1" x14ac:dyDescent="0.25">
      <c r="A5" s="76" t="s">
        <v>65</v>
      </c>
      <c r="B5" s="77" t="s">
        <v>5</v>
      </c>
      <c r="C5" s="77" t="s">
        <v>51</v>
      </c>
      <c r="D5" s="78"/>
      <c r="E5" s="79"/>
      <c r="F5" s="80"/>
      <c r="G5" s="81"/>
      <c r="H5" s="82"/>
    </row>
    <row r="6" spans="1:8" ht="13.5" thickTop="1" x14ac:dyDescent="0.2">
      <c r="A6" s="814" t="s">
        <v>34</v>
      </c>
      <c r="B6" s="813" t="s">
        <v>66</v>
      </c>
      <c r="C6" s="14" t="s">
        <v>51</v>
      </c>
      <c r="D6" s="30"/>
      <c r="E6" s="45"/>
      <c r="F6" s="25"/>
      <c r="G6" s="26"/>
      <c r="H6" s="27"/>
    </row>
    <row r="7" spans="1:8" x14ac:dyDescent="0.2">
      <c r="A7" s="814"/>
      <c r="B7" s="813"/>
      <c r="C7" s="14" t="s">
        <v>52</v>
      </c>
      <c r="D7" s="30"/>
      <c r="E7" s="24"/>
      <c r="F7" s="31"/>
      <c r="G7" s="32"/>
      <c r="H7" s="33"/>
    </row>
    <row r="8" spans="1:8" ht="13.5" thickBot="1" x14ac:dyDescent="0.25">
      <c r="A8" s="815"/>
      <c r="B8" s="811"/>
      <c r="C8" s="77" t="s">
        <v>53</v>
      </c>
      <c r="D8" s="78"/>
      <c r="E8" s="72"/>
      <c r="F8" s="73"/>
      <c r="G8" s="74"/>
      <c r="H8" s="75"/>
    </row>
    <row r="9" spans="1:8" ht="12.75" customHeight="1" thickTop="1" x14ac:dyDescent="0.2">
      <c r="A9" s="814" t="s">
        <v>35</v>
      </c>
      <c r="B9" s="813" t="s">
        <v>67</v>
      </c>
      <c r="C9" s="14" t="s">
        <v>51</v>
      </c>
      <c r="D9" s="30"/>
      <c r="E9" s="45"/>
      <c r="F9" s="25"/>
      <c r="G9" s="26"/>
      <c r="H9" s="27"/>
    </row>
    <row r="10" spans="1:8" ht="12.75" customHeight="1" x14ac:dyDescent="0.2">
      <c r="A10" s="814"/>
      <c r="B10" s="813"/>
      <c r="C10" s="14" t="s">
        <v>52</v>
      </c>
      <c r="D10" s="30"/>
      <c r="E10" s="24"/>
      <c r="F10" s="31"/>
      <c r="G10" s="32"/>
      <c r="H10" s="33"/>
    </row>
    <row r="11" spans="1:8" x14ac:dyDescent="0.2">
      <c r="A11" s="824"/>
      <c r="B11" s="825"/>
      <c r="C11" s="14" t="s">
        <v>53</v>
      </c>
      <c r="D11" s="30"/>
      <c r="E11" s="24"/>
      <c r="F11" s="31"/>
      <c r="G11" s="32"/>
      <c r="H11" s="33"/>
    </row>
    <row r="12" spans="1:8" ht="12.75" customHeight="1" x14ac:dyDescent="0.2">
      <c r="A12" s="28" t="s">
        <v>13</v>
      </c>
      <c r="B12" s="29" t="s">
        <v>68</v>
      </c>
      <c r="C12" s="14" t="s">
        <v>51</v>
      </c>
      <c r="D12" s="35"/>
      <c r="E12" s="36"/>
      <c r="F12" s="37"/>
      <c r="G12" s="38"/>
      <c r="H12" s="39"/>
    </row>
    <row r="13" spans="1:8" ht="12.75" customHeight="1" x14ac:dyDescent="0.2">
      <c r="A13" s="28" t="s">
        <v>42</v>
      </c>
      <c r="B13" s="40" t="s">
        <v>5</v>
      </c>
      <c r="C13" s="14" t="s">
        <v>51</v>
      </c>
      <c r="D13" s="41"/>
      <c r="E13" s="36"/>
      <c r="F13" s="37"/>
      <c r="G13" s="38"/>
      <c r="H13" s="39"/>
    </row>
    <row r="14" spans="1:8" ht="13.5" thickBot="1" x14ac:dyDescent="0.25">
      <c r="A14" s="13"/>
      <c r="B14" s="42" t="s">
        <v>69</v>
      </c>
      <c r="C14" s="42"/>
      <c r="D14" s="43">
        <f>SUM(D5:D13)</f>
        <v>0</v>
      </c>
      <c r="E14" s="43">
        <f>SUM(E5:E13)</f>
        <v>0</v>
      </c>
      <c r="F14" s="43">
        <f>SUM(F5:F13)</f>
        <v>0</v>
      </c>
      <c r="G14" s="43">
        <f>SUM(G5:G13)</f>
        <v>0</v>
      </c>
      <c r="H14" s="44">
        <f>SUM(H5:H13)</f>
        <v>0</v>
      </c>
    </row>
    <row r="15" spans="1:8" ht="12.75" customHeight="1" thickTop="1" thickBot="1" x14ac:dyDescent="0.25">
      <c r="A15" s="151"/>
      <c r="B15" s="149" t="s">
        <v>70</v>
      </c>
      <c r="C15" s="149"/>
      <c r="D15" s="150"/>
      <c r="E15" s="148"/>
      <c r="F15" s="83"/>
      <c r="G15" s="148"/>
      <c r="H15" s="147"/>
    </row>
    <row r="16" spans="1:8" ht="14.25" thickTop="1" thickBot="1" x14ac:dyDescent="0.25">
      <c r="A16" s="84" t="s">
        <v>31</v>
      </c>
      <c r="B16" s="65" t="s">
        <v>71</v>
      </c>
      <c r="C16" s="65" t="s">
        <v>51</v>
      </c>
      <c r="D16" s="66"/>
      <c r="E16" s="67"/>
      <c r="F16" s="68"/>
      <c r="G16" s="69"/>
      <c r="H16" s="85"/>
    </row>
    <row r="17" spans="1:8" ht="13.5" customHeight="1" thickTop="1" x14ac:dyDescent="0.2">
      <c r="A17" s="820" t="s">
        <v>25</v>
      </c>
      <c r="B17" s="819" t="s">
        <v>72</v>
      </c>
      <c r="C17" s="14" t="s">
        <v>51</v>
      </c>
      <c r="D17" s="30"/>
      <c r="E17" s="45"/>
      <c r="F17" s="53"/>
      <c r="G17" s="48"/>
      <c r="H17" s="27"/>
    </row>
    <row r="18" spans="1:8" ht="13.5" customHeight="1" thickBot="1" x14ac:dyDescent="0.25">
      <c r="A18" s="821"/>
      <c r="B18" s="818"/>
      <c r="C18" s="77" t="s">
        <v>52</v>
      </c>
      <c r="D18" s="78"/>
      <c r="E18" s="72"/>
      <c r="F18" s="86"/>
      <c r="G18" s="87"/>
      <c r="H18" s="75"/>
    </row>
    <row r="19" spans="1:8" ht="13.5" thickTop="1" x14ac:dyDescent="0.2">
      <c r="A19" s="814" t="s">
        <v>26</v>
      </c>
      <c r="B19" s="819" t="s">
        <v>73</v>
      </c>
      <c r="C19" s="14" t="s">
        <v>51</v>
      </c>
      <c r="D19" s="30"/>
      <c r="E19" s="45"/>
      <c r="F19" s="25"/>
      <c r="G19" s="26"/>
      <c r="H19" s="27"/>
    </row>
    <row r="20" spans="1:8" ht="13.5" thickBot="1" x14ac:dyDescent="0.25">
      <c r="A20" s="815"/>
      <c r="B20" s="818"/>
      <c r="C20" s="77" t="s">
        <v>52</v>
      </c>
      <c r="D20" s="78"/>
      <c r="E20" s="72"/>
      <c r="F20" s="73"/>
      <c r="G20" s="74"/>
      <c r="H20" s="75"/>
    </row>
    <row r="21" spans="1:8" ht="13.5" thickTop="1" x14ac:dyDescent="0.2">
      <c r="A21" s="820" t="s">
        <v>27</v>
      </c>
      <c r="B21" s="819" t="s">
        <v>74</v>
      </c>
      <c r="C21" s="14" t="s">
        <v>51</v>
      </c>
      <c r="D21" s="26"/>
      <c r="E21" s="45"/>
      <c r="F21" s="53"/>
      <c r="G21" s="48"/>
      <c r="H21" s="27"/>
    </row>
    <row r="22" spans="1:8" x14ac:dyDescent="0.2">
      <c r="A22" s="820"/>
      <c r="B22" s="819"/>
      <c r="C22" s="14" t="s">
        <v>52</v>
      </c>
      <c r="D22" s="26"/>
      <c r="E22" s="24"/>
      <c r="F22" s="46"/>
      <c r="G22" s="47"/>
      <c r="H22" s="33"/>
    </row>
    <row r="23" spans="1:8" ht="13.5" thickBot="1" x14ac:dyDescent="0.25">
      <c r="A23" s="821"/>
      <c r="B23" s="818"/>
      <c r="C23" s="77" t="s">
        <v>53</v>
      </c>
      <c r="D23" s="81"/>
      <c r="E23" s="72"/>
      <c r="F23" s="86"/>
      <c r="G23" s="87"/>
      <c r="H23" s="75"/>
    </row>
    <row r="24" spans="1:8" ht="14.25" thickTop="1" thickBot="1" x14ac:dyDescent="0.25">
      <c r="A24" s="84" t="s">
        <v>43</v>
      </c>
      <c r="B24" s="65" t="s">
        <v>75</v>
      </c>
      <c r="C24" s="65" t="s">
        <v>51</v>
      </c>
      <c r="D24" s="66"/>
      <c r="E24" s="67"/>
      <c r="F24" s="68"/>
      <c r="G24" s="69"/>
      <c r="H24" s="85"/>
    </row>
    <row r="25" spans="1:8" ht="14.25" thickTop="1" thickBot="1" x14ac:dyDescent="0.25">
      <c r="A25" s="84" t="s">
        <v>44</v>
      </c>
      <c r="B25" s="94" t="s">
        <v>76</v>
      </c>
      <c r="C25" s="94" t="s">
        <v>51</v>
      </c>
      <c r="D25" s="66"/>
      <c r="E25" s="67"/>
      <c r="F25" s="68"/>
      <c r="G25" s="69"/>
      <c r="H25" s="85"/>
    </row>
    <row r="26" spans="1:8" ht="13.5" thickTop="1" x14ac:dyDescent="0.2">
      <c r="A26" s="3" t="s">
        <v>45</v>
      </c>
      <c r="B26" s="92" t="s">
        <v>12</v>
      </c>
      <c r="C26" s="93" t="s">
        <v>51</v>
      </c>
      <c r="D26" s="51"/>
      <c r="E26" s="88"/>
      <c r="F26" s="89"/>
      <c r="G26" s="90"/>
      <c r="H26" s="91"/>
    </row>
    <row r="27" spans="1:8" ht="13.5" thickBot="1" x14ac:dyDescent="0.25">
      <c r="A27" s="13"/>
      <c r="B27" s="42" t="s">
        <v>77</v>
      </c>
      <c r="C27" s="42"/>
      <c r="D27" s="43">
        <f>SUM(D16:D26)</f>
        <v>0</v>
      </c>
      <c r="E27" s="43">
        <f>SUM(E16:E26)</f>
        <v>0</v>
      </c>
      <c r="F27" s="43">
        <f>SUM(F16:F26)</f>
        <v>0</v>
      </c>
      <c r="G27" s="43">
        <f>SUM(G16:G26)</f>
        <v>0</v>
      </c>
      <c r="H27" s="44">
        <f>SUM(H16:H26)</f>
        <v>0</v>
      </c>
    </row>
    <row r="28" spans="1:8" ht="13.5" customHeight="1" thickTop="1" thickBot="1" x14ac:dyDescent="0.25">
      <c r="A28" s="151"/>
      <c r="B28" s="149" t="s">
        <v>78</v>
      </c>
      <c r="C28" s="149"/>
      <c r="D28" s="149"/>
      <c r="E28" s="152"/>
      <c r="F28" s="95"/>
      <c r="G28" s="148"/>
      <c r="H28" s="147"/>
    </row>
    <row r="29" spans="1:8" ht="13.5" thickTop="1" x14ac:dyDescent="0.2">
      <c r="A29" s="814" t="s">
        <v>36</v>
      </c>
      <c r="B29" s="819" t="s">
        <v>79</v>
      </c>
      <c r="C29" s="14" t="s">
        <v>51</v>
      </c>
      <c r="D29" s="26"/>
      <c r="E29" s="45"/>
      <c r="F29" s="53"/>
      <c r="G29" s="48"/>
      <c r="H29" s="27"/>
    </row>
    <row r="30" spans="1:8" x14ac:dyDescent="0.2">
      <c r="A30" s="814"/>
      <c r="B30" s="819"/>
      <c r="C30" s="14" t="s">
        <v>52</v>
      </c>
      <c r="D30" s="26"/>
      <c r="E30" s="45"/>
      <c r="F30" s="46"/>
      <c r="G30" s="48"/>
      <c r="H30" s="27"/>
    </row>
    <row r="31" spans="1:8" ht="13.5" thickBot="1" x14ac:dyDescent="0.25">
      <c r="A31" s="815"/>
      <c r="B31" s="818"/>
      <c r="C31" s="77" t="s">
        <v>53</v>
      </c>
      <c r="D31" s="81"/>
      <c r="E31" s="79"/>
      <c r="F31" s="86"/>
      <c r="G31" s="97"/>
      <c r="H31" s="82"/>
    </row>
    <row r="32" spans="1:8" ht="13.5" thickTop="1" x14ac:dyDescent="0.2">
      <c r="A32" s="820" t="s">
        <v>32</v>
      </c>
      <c r="B32" s="819" t="s">
        <v>80</v>
      </c>
      <c r="C32" s="14" t="s">
        <v>51</v>
      </c>
      <c r="D32" s="45"/>
      <c r="E32" s="96"/>
      <c r="F32" s="25"/>
      <c r="G32" s="26"/>
      <c r="H32" s="27"/>
    </row>
    <row r="33" spans="1:8" ht="13.5" thickBot="1" x14ac:dyDescent="0.25">
      <c r="A33" s="821"/>
      <c r="B33" s="818"/>
      <c r="C33" s="77" t="s">
        <v>52</v>
      </c>
      <c r="D33" s="79"/>
      <c r="E33" s="98"/>
      <c r="F33" s="73"/>
      <c r="G33" s="74"/>
      <c r="H33" s="75"/>
    </row>
    <row r="34" spans="1:8" ht="13.5" thickTop="1" x14ac:dyDescent="0.2">
      <c r="A34" s="816" t="s">
        <v>33</v>
      </c>
      <c r="B34" s="817" t="s">
        <v>81</v>
      </c>
      <c r="C34" s="99" t="s">
        <v>51</v>
      </c>
      <c r="D34" s="100"/>
      <c r="E34" s="101"/>
      <c r="F34" s="102"/>
      <c r="G34" s="103"/>
      <c r="H34" s="137"/>
    </row>
    <row r="35" spans="1:8" x14ac:dyDescent="0.2">
      <c r="A35" s="814"/>
      <c r="B35" s="819"/>
      <c r="C35" s="14" t="s">
        <v>52</v>
      </c>
      <c r="D35" s="30"/>
      <c r="E35" s="24"/>
      <c r="F35" s="31"/>
      <c r="G35" s="32"/>
      <c r="H35" s="33"/>
    </row>
    <row r="36" spans="1:8" ht="13.5" thickBot="1" x14ac:dyDescent="0.25">
      <c r="A36" s="815"/>
      <c r="B36" s="818"/>
      <c r="C36" s="77" t="s">
        <v>53</v>
      </c>
      <c r="D36" s="78"/>
      <c r="E36" s="72"/>
      <c r="F36" s="73"/>
      <c r="G36" s="74"/>
      <c r="H36" s="75"/>
    </row>
    <row r="37" spans="1:8" ht="14.25" thickTop="1" thickBot="1" x14ac:dyDescent="0.25">
      <c r="A37" s="84" t="s">
        <v>48</v>
      </c>
      <c r="B37" s="94" t="s">
        <v>82</v>
      </c>
      <c r="C37" s="65" t="s">
        <v>51</v>
      </c>
      <c r="D37" s="66"/>
      <c r="E37" s="67"/>
      <c r="F37" s="68"/>
      <c r="G37" s="69"/>
      <c r="H37" s="85"/>
    </row>
    <row r="38" spans="1:8" ht="12.75" customHeight="1" thickTop="1" thickBot="1" x14ac:dyDescent="0.25">
      <c r="A38" s="84" t="s">
        <v>30</v>
      </c>
      <c r="B38" s="94" t="s">
        <v>83</v>
      </c>
      <c r="C38" s="65" t="s">
        <v>51</v>
      </c>
      <c r="D38" s="66"/>
      <c r="E38" s="67"/>
      <c r="F38" s="68"/>
      <c r="G38" s="69"/>
      <c r="H38" s="85"/>
    </row>
    <row r="39" spans="1:8" ht="12.75" customHeight="1" thickTop="1" thickBot="1" x14ac:dyDescent="0.25">
      <c r="A39" s="84" t="s">
        <v>40</v>
      </c>
      <c r="B39" s="65" t="s">
        <v>1</v>
      </c>
      <c r="C39" s="65" t="s">
        <v>51</v>
      </c>
      <c r="D39" s="66"/>
      <c r="E39" s="67"/>
      <c r="F39" s="68"/>
      <c r="G39" s="69"/>
      <c r="H39" s="85"/>
    </row>
    <row r="40" spans="1:8" ht="13.5" thickTop="1" x14ac:dyDescent="0.2">
      <c r="A40" s="814" t="s">
        <v>50</v>
      </c>
      <c r="B40" s="813" t="s">
        <v>84</v>
      </c>
      <c r="C40" s="14" t="s">
        <v>51</v>
      </c>
      <c r="D40" s="30"/>
      <c r="E40" s="45"/>
      <c r="F40" s="25"/>
      <c r="G40" s="26"/>
      <c r="H40" s="104"/>
    </row>
    <row r="41" spans="1:8" x14ac:dyDescent="0.2">
      <c r="A41" s="814"/>
      <c r="B41" s="813"/>
      <c r="C41" s="14" t="s">
        <v>52</v>
      </c>
      <c r="D41" s="30"/>
      <c r="E41" s="24"/>
      <c r="F41" s="31"/>
      <c r="G41" s="32"/>
      <c r="H41" s="49"/>
    </row>
    <row r="42" spans="1:8" ht="13.5" thickBot="1" x14ac:dyDescent="0.25">
      <c r="A42" s="815"/>
      <c r="B42" s="811"/>
      <c r="C42" s="77" t="s">
        <v>53</v>
      </c>
      <c r="D42" s="78"/>
      <c r="E42" s="72"/>
      <c r="F42" s="73"/>
      <c r="G42" s="74"/>
      <c r="H42" s="106"/>
    </row>
    <row r="43" spans="1:8" ht="25.5" hidden="1" customHeight="1" x14ac:dyDescent="0.2">
      <c r="A43" s="3" t="s">
        <v>10</v>
      </c>
      <c r="B43" s="105" t="s">
        <v>85</v>
      </c>
      <c r="C43" s="50" t="s">
        <v>51</v>
      </c>
      <c r="D43" s="30"/>
      <c r="E43" s="45"/>
      <c r="F43" s="25"/>
      <c r="G43" s="26"/>
      <c r="H43" s="27"/>
    </row>
    <row r="44" spans="1:8" ht="12.75" hidden="1" customHeight="1" x14ac:dyDescent="0.2">
      <c r="A44" s="3" t="s">
        <v>49</v>
      </c>
      <c r="B44" s="14" t="s">
        <v>86</v>
      </c>
      <c r="C44" s="14" t="s">
        <v>51</v>
      </c>
      <c r="D44" s="30"/>
      <c r="E44" s="24"/>
      <c r="F44" s="31"/>
      <c r="G44" s="32"/>
      <c r="H44" s="33"/>
    </row>
    <row r="45" spans="1:8" ht="14.25" thickTop="1" thickBot="1" x14ac:dyDescent="0.25">
      <c r="A45" s="107" t="s">
        <v>47</v>
      </c>
      <c r="B45" s="70" t="s">
        <v>87</v>
      </c>
      <c r="C45" s="70" t="s">
        <v>51</v>
      </c>
      <c r="D45" s="71"/>
      <c r="E45" s="72"/>
      <c r="F45" s="73"/>
      <c r="G45" s="74"/>
      <c r="H45" s="75"/>
    </row>
    <row r="46" spans="1:8" ht="14.25" thickTop="1" thickBot="1" x14ac:dyDescent="0.25">
      <c r="A46" s="3" t="s">
        <v>46</v>
      </c>
      <c r="B46" s="14" t="s">
        <v>88</v>
      </c>
      <c r="C46" s="14" t="s">
        <v>51</v>
      </c>
      <c r="D46" s="30"/>
      <c r="E46" s="45"/>
      <c r="F46" s="25"/>
      <c r="G46" s="26"/>
      <c r="H46" s="27"/>
    </row>
    <row r="47" spans="1:8" ht="12.75" hidden="1" customHeight="1" x14ac:dyDescent="0.2">
      <c r="A47" s="34" t="s">
        <v>19</v>
      </c>
      <c r="B47" s="15" t="s">
        <v>89</v>
      </c>
      <c r="C47" s="15"/>
      <c r="D47" s="51"/>
      <c r="E47" s="36"/>
      <c r="F47" s="37"/>
      <c r="G47" s="38"/>
      <c r="H47" s="39"/>
    </row>
    <row r="48" spans="1:8" ht="14.25" thickTop="1" thickBot="1" x14ac:dyDescent="0.25">
      <c r="A48" s="108"/>
      <c r="B48" s="109" t="s">
        <v>90</v>
      </c>
      <c r="C48" s="109"/>
      <c r="D48" s="110">
        <f>SUM(D29:D47)</f>
        <v>0</v>
      </c>
      <c r="E48" s="110">
        <f>SUM(E29:E47)</f>
        <v>0</v>
      </c>
      <c r="F48" s="110">
        <f>SUM(F29:F47)</f>
        <v>0</v>
      </c>
      <c r="G48" s="110">
        <f>SUM(G29:G47)</f>
        <v>0</v>
      </c>
      <c r="H48" s="111">
        <f>SUM(H29:H47)</f>
        <v>0</v>
      </c>
    </row>
    <row r="49" spans="1:8" ht="4.5" customHeight="1" thickTop="1" x14ac:dyDescent="0.2">
      <c r="A49" s="63"/>
      <c r="B49" s="11"/>
      <c r="C49" s="11"/>
      <c r="D49" s="57"/>
      <c r="E49" s="57"/>
      <c r="F49" s="52"/>
      <c r="G49" s="52"/>
      <c r="H49" s="138"/>
    </row>
    <row r="50" spans="1:8" ht="13.5" thickBot="1" x14ac:dyDescent="0.25">
      <c r="A50" s="158"/>
      <c r="B50" s="157" t="s">
        <v>91</v>
      </c>
      <c r="C50" s="157"/>
      <c r="D50" s="156"/>
      <c r="E50" s="155"/>
      <c r="F50" s="112"/>
      <c r="G50" s="154"/>
      <c r="H50" s="153"/>
    </row>
    <row r="51" spans="1:8" ht="13.5" thickTop="1" x14ac:dyDescent="0.2">
      <c r="A51" s="816" t="s">
        <v>29</v>
      </c>
      <c r="B51" s="817" t="s">
        <v>92</v>
      </c>
      <c r="C51" s="99" t="s">
        <v>51</v>
      </c>
      <c r="D51" s="100"/>
      <c r="E51" s="101"/>
      <c r="F51" s="113"/>
      <c r="G51" s="114"/>
      <c r="H51" s="137"/>
    </row>
    <row r="52" spans="1:8" ht="13.5" thickBot="1" x14ac:dyDescent="0.25">
      <c r="A52" s="815"/>
      <c r="B52" s="818"/>
      <c r="C52" s="77" t="s">
        <v>52</v>
      </c>
      <c r="D52" s="78"/>
      <c r="E52" s="79"/>
      <c r="F52" s="115"/>
      <c r="G52" s="97"/>
      <c r="H52" s="82"/>
    </row>
    <row r="53" spans="1:8" ht="13.5" thickTop="1" x14ac:dyDescent="0.2">
      <c r="A53" s="814" t="s">
        <v>28</v>
      </c>
      <c r="B53" s="819" t="s">
        <v>93</v>
      </c>
      <c r="C53" s="14" t="s">
        <v>51</v>
      </c>
      <c r="D53" s="30"/>
      <c r="E53" s="45"/>
      <c r="F53" s="25"/>
      <c r="G53" s="26"/>
      <c r="H53" s="104"/>
    </row>
    <row r="54" spans="1:8" ht="13.5" thickBot="1" x14ac:dyDescent="0.25">
      <c r="A54" s="815"/>
      <c r="B54" s="818"/>
      <c r="C54" s="77" t="s">
        <v>53</v>
      </c>
      <c r="D54" s="78"/>
      <c r="E54" s="79"/>
      <c r="F54" s="73"/>
      <c r="G54" s="74"/>
      <c r="H54" s="106"/>
    </row>
    <row r="55" spans="1:8" ht="13.5" thickTop="1" x14ac:dyDescent="0.2">
      <c r="A55" s="814" t="s">
        <v>94</v>
      </c>
      <c r="B55" s="813" t="s">
        <v>6</v>
      </c>
      <c r="C55" s="14" t="s">
        <v>51</v>
      </c>
      <c r="D55" s="30"/>
      <c r="E55" s="45"/>
      <c r="F55" s="25"/>
      <c r="G55" s="26"/>
      <c r="H55" s="27"/>
    </row>
    <row r="56" spans="1:8" ht="13.5" thickBot="1" x14ac:dyDescent="0.25">
      <c r="A56" s="815"/>
      <c r="B56" s="811"/>
      <c r="C56" s="77" t="s">
        <v>52</v>
      </c>
      <c r="D56" s="78"/>
      <c r="E56" s="79"/>
      <c r="F56" s="73"/>
      <c r="G56" s="74"/>
      <c r="H56" s="75"/>
    </row>
    <row r="57" spans="1:8" ht="13.5" thickTop="1" x14ac:dyDescent="0.2">
      <c r="A57" s="814" t="s">
        <v>41</v>
      </c>
      <c r="B57" s="813" t="s">
        <v>95</v>
      </c>
      <c r="C57" s="14" t="s">
        <v>51</v>
      </c>
      <c r="D57" s="30"/>
      <c r="E57" s="45"/>
      <c r="F57" s="53"/>
      <c r="G57" s="48"/>
      <c r="H57" s="104"/>
    </row>
    <row r="58" spans="1:8" x14ac:dyDescent="0.2">
      <c r="A58" s="804"/>
      <c r="B58" s="822"/>
      <c r="C58" s="14" t="s">
        <v>52</v>
      </c>
      <c r="D58" s="23"/>
      <c r="E58" s="24"/>
      <c r="F58" s="54"/>
      <c r="G58" s="55"/>
      <c r="H58" s="49"/>
    </row>
    <row r="59" spans="1:8" ht="13.5" thickBot="1" x14ac:dyDescent="0.25">
      <c r="A59" s="805"/>
      <c r="B59" s="823"/>
      <c r="C59" s="77" t="s">
        <v>53</v>
      </c>
      <c r="D59" s="71"/>
      <c r="E59" s="72"/>
      <c r="F59" s="86"/>
      <c r="G59" s="87"/>
      <c r="H59" s="106"/>
    </row>
    <row r="60" spans="1:8" ht="26.25" thickTop="1" x14ac:dyDescent="0.2">
      <c r="A60" s="3" t="s">
        <v>46</v>
      </c>
      <c r="B60" s="14" t="s">
        <v>112</v>
      </c>
      <c r="C60" s="14" t="s">
        <v>51</v>
      </c>
      <c r="D60" s="51"/>
      <c r="E60" s="88"/>
      <c r="F60" s="116"/>
      <c r="G60" s="117"/>
      <c r="H60" s="118"/>
    </row>
    <row r="61" spans="1:8" ht="13.5" thickBot="1" x14ac:dyDescent="0.25">
      <c r="A61" s="13"/>
      <c r="B61" s="42" t="s">
        <v>96</v>
      </c>
      <c r="C61" s="42"/>
      <c r="D61" s="56">
        <f>SUM(D51:D60)</f>
        <v>0</v>
      </c>
      <c r="E61" s="56">
        <f>SUM(E51:E60)</f>
        <v>0</v>
      </c>
      <c r="F61" s="56">
        <f>SUM(F51:F60)</f>
        <v>0</v>
      </c>
      <c r="G61" s="56">
        <f>SUM(G51:G60)</f>
        <v>0</v>
      </c>
      <c r="H61" s="64">
        <f>SUM(H51:H60)</f>
        <v>0</v>
      </c>
    </row>
    <row r="62" spans="1:8" ht="14.25" thickTop="1" thickBot="1" x14ac:dyDescent="0.25">
      <c r="A62" s="151"/>
      <c r="B62" s="149" t="s">
        <v>97</v>
      </c>
      <c r="C62" s="149"/>
      <c r="D62" s="159"/>
      <c r="E62" s="148"/>
      <c r="F62" s="95"/>
      <c r="G62" s="148"/>
      <c r="H62" s="147"/>
    </row>
    <row r="63" spans="1:8" ht="14.25" thickTop="1" thickBot="1" x14ac:dyDescent="0.25">
      <c r="A63" s="84" t="s">
        <v>38</v>
      </c>
      <c r="B63" s="65" t="s">
        <v>98</v>
      </c>
      <c r="C63" s="65" t="s">
        <v>51</v>
      </c>
      <c r="D63" s="66"/>
      <c r="E63" s="67"/>
      <c r="F63" s="68"/>
      <c r="G63" s="69"/>
      <c r="H63" s="85"/>
    </row>
    <row r="64" spans="1:8" ht="13.5" thickTop="1" x14ac:dyDescent="0.2">
      <c r="A64" s="816" t="s">
        <v>39</v>
      </c>
      <c r="B64" s="817" t="s">
        <v>7</v>
      </c>
      <c r="C64" s="99" t="s">
        <v>51</v>
      </c>
      <c r="D64" s="100"/>
      <c r="E64" s="101"/>
      <c r="F64" s="113"/>
      <c r="G64" s="114"/>
      <c r="H64" s="139"/>
    </row>
    <row r="65" spans="1:8" x14ac:dyDescent="0.2">
      <c r="A65" s="814"/>
      <c r="B65" s="819"/>
      <c r="C65" s="14" t="s">
        <v>52</v>
      </c>
      <c r="D65" s="30"/>
      <c r="E65" s="45"/>
      <c r="F65" s="46"/>
      <c r="G65" s="47"/>
      <c r="H65" s="49"/>
    </row>
    <row r="66" spans="1:8" ht="13.5" thickBot="1" x14ac:dyDescent="0.25">
      <c r="A66" s="815"/>
      <c r="B66" s="818"/>
      <c r="C66" s="77" t="s">
        <v>53</v>
      </c>
      <c r="D66" s="78"/>
      <c r="E66" s="79"/>
      <c r="F66" s="86"/>
      <c r="G66" s="87"/>
      <c r="H66" s="106"/>
    </row>
    <row r="67" spans="1:8" ht="14.25" thickTop="1" thickBot="1" x14ac:dyDescent="0.25">
      <c r="A67" s="84" t="s">
        <v>99</v>
      </c>
      <c r="B67" s="65" t="s">
        <v>2</v>
      </c>
      <c r="C67" s="65" t="s">
        <v>51</v>
      </c>
      <c r="D67" s="66"/>
      <c r="E67" s="67"/>
      <c r="F67" s="68"/>
      <c r="G67" s="69"/>
      <c r="H67" s="85"/>
    </row>
    <row r="68" spans="1:8" ht="13.5" thickTop="1" x14ac:dyDescent="0.2">
      <c r="A68" s="816" t="s">
        <v>100</v>
      </c>
      <c r="B68" s="817" t="s">
        <v>101</v>
      </c>
      <c r="C68" s="99" t="s">
        <v>51</v>
      </c>
      <c r="D68" s="100"/>
      <c r="E68" s="101"/>
      <c r="F68" s="102"/>
      <c r="G68" s="103"/>
      <c r="H68" s="137"/>
    </row>
    <row r="69" spans="1:8" ht="13.5" thickBot="1" x14ac:dyDescent="0.25">
      <c r="A69" s="815"/>
      <c r="B69" s="818"/>
      <c r="C69" s="77" t="s">
        <v>53</v>
      </c>
      <c r="D69" s="78"/>
      <c r="E69" s="79"/>
      <c r="F69" s="73"/>
      <c r="G69" s="74"/>
      <c r="H69" s="75"/>
    </row>
    <row r="70" spans="1:8" ht="13.5" thickTop="1" x14ac:dyDescent="0.2">
      <c r="A70" s="3" t="s">
        <v>37</v>
      </c>
      <c r="B70" s="14" t="s">
        <v>102</v>
      </c>
      <c r="C70" s="14" t="s">
        <v>51</v>
      </c>
      <c r="D70" s="30"/>
      <c r="E70" s="45"/>
      <c r="F70" s="89"/>
      <c r="G70" s="90"/>
      <c r="H70" s="91"/>
    </row>
    <row r="71" spans="1:8" ht="13.5" thickBot="1" x14ac:dyDescent="0.25">
      <c r="A71" s="13"/>
      <c r="B71" s="42" t="s">
        <v>103</v>
      </c>
      <c r="C71" s="42"/>
      <c r="D71" s="56">
        <f>SUM(D63:D70)</f>
        <v>0</v>
      </c>
      <c r="E71" s="58">
        <f>SUM(E63:E70)</f>
        <v>0</v>
      </c>
      <c r="F71" s="59">
        <f>SUM(F63:F70)</f>
        <v>0</v>
      </c>
      <c r="G71" s="58">
        <f>SUM(G63:G70)</f>
        <v>0</v>
      </c>
      <c r="H71" s="44">
        <f>SUM(D71:G71)</f>
        <v>0</v>
      </c>
    </row>
    <row r="72" spans="1:8" ht="12.75" customHeight="1" thickTop="1" thickBot="1" x14ac:dyDescent="0.25">
      <c r="A72" s="151"/>
      <c r="B72" s="149" t="s">
        <v>104</v>
      </c>
      <c r="C72" s="149"/>
      <c r="D72" s="149"/>
      <c r="E72" s="148"/>
      <c r="F72" s="83"/>
      <c r="G72" s="148"/>
      <c r="H72" s="147"/>
    </row>
    <row r="73" spans="1:8" ht="13.5" thickTop="1" x14ac:dyDescent="0.2">
      <c r="A73" s="803" t="s">
        <v>22</v>
      </c>
      <c r="B73" s="817" t="s">
        <v>105</v>
      </c>
      <c r="C73" s="99" t="s">
        <v>51</v>
      </c>
      <c r="D73" s="100"/>
      <c r="E73" s="101"/>
      <c r="F73" s="114"/>
      <c r="G73" s="114"/>
      <c r="H73" s="137"/>
    </row>
    <row r="74" spans="1:8" x14ac:dyDescent="0.2">
      <c r="A74" s="812"/>
      <c r="B74" s="819"/>
      <c r="C74" s="14" t="s">
        <v>52</v>
      </c>
      <c r="D74" s="23"/>
      <c r="E74" s="24"/>
      <c r="F74" s="47"/>
      <c r="G74" s="47"/>
      <c r="H74" s="33"/>
    </row>
    <row r="75" spans="1:8" ht="13.5" thickBot="1" x14ac:dyDescent="0.25">
      <c r="A75" s="809"/>
      <c r="B75" s="818"/>
      <c r="C75" s="77" t="s">
        <v>53</v>
      </c>
      <c r="D75" s="71"/>
      <c r="E75" s="72"/>
      <c r="F75" s="87"/>
      <c r="G75" s="87"/>
      <c r="H75" s="75"/>
    </row>
    <row r="76" spans="1:8" ht="13.5" thickTop="1" x14ac:dyDescent="0.2">
      <c r="A76" s="803" t="s">
        <v>23</v>
      </c>
      <c r="B76" s="810" t="s">
        <v>24</v>
      </c>
      <c r="C76" s="99" t="s">
        <v>51</v>
      </c>
      <c r="D76" s="123"/>
      <c r="E76" s="101"/>
      <c r="F76" s="102"/>
      <c r="G76" s="114"/>
      <c r="H76" s="137"/>
    </row>
    <row r="77" spans="1:8" ht="13.5" thickBot="1" x14ac:dyDescent="0.25">
      <c r="A77" s="809"/>
      <c r="B77" s="811"/>
      <c r="C77" s="77" t="s">
        <v>52</v>
      </c>
      <c r="D77" s="124"/>
      <c r="E77" s="72"/>
      <c r="F77" s="73"/>
      <c r="G77" s="87"/>
      <c r="H77" s="75"/>
    </row>
    <row r="78" spans="1:8" ht="13.5" thickTop="1" x14ac:dyDescent="0.2">
      <c r="A78" s="812" t="s">
        <v>20</v>
      </c>
      <c r="B78" s="813" t="s">
        <v>106</v>
      </c>
      <c r="C78" s="14" t="s">
        <v>51</v>
      </c>
      <c r="D78" s="122"/>
      <c r="E78" s="45"/>
      <c r="F78" s="53"/>
      <c r="G78" s="48"/>
      <c r="H78" s="27"/>
    </row>
    <row r="79" spans="1:8" ht="13.5" thickBot="1" x14ac:dyDescent="0.25">
      <c r="A79" s="809"/>
      <c r="B79" s="811"/>
      <c r="C79" s="77" t="s">
        <v>52</v>
      </c>
      <c r="D79" s="125"/>
      <c r="E79" s="72"/>
      <c r="F79" s="86"/>
      <c r="G79" s="87"/>
      <c r="H79" s="75"/>
    </row>
    <row r="80" spans="1:8" ht="14.25" thickTop="1" thickBot="1" x14ac:dyDescent="0.25">
      <c r="A80" s="126" t="s">
        <v>4</v>
      </c>
      <c r="B80" s="65" t="s">
        <v>107</v>
      </c>
      <c r="C80" s="65" t="s">
        <v>51</v>
      </c>
      <c r="D80" s="66"/>
      <c r="E80" s="67"/>
      <c r="F80" s="68"/>
      <c r="G80" s="69"/>
      <c r="H80" s="85"/>
    </row>
    <row r="81" spans="1:8" ht="13.5" thickTop="1" x14ac:dyDescent="0.2">
      <c r="A81" s="803" t="s">
        <v>21</v>
      </c>
      <c r="B81" s="806" t="s">
        <v>108</v>
      </c>
      <c r="C81" s="127" t="s">
        <v>51</v>
      </c>
      <c r="D81" s="100"/>
      <c r="E81" s="128"/>
      <c r="F81" s="129"/>
      <c r="G81" s="130"/>
      <c r="H81" s="140"/>
    </row>
    <row r="82" spans="1:8" x14ac:dyDescent="0.2">
      <c r="A82" s="804"/>
      <c r="B82" s="807"/>
      <c r="C82" s="12" t="s">
        <v>52</v>
      </c>
      <c r="D82" s="60"/>
      <c r="E82" s="36"/>
      <c r="F82" s="37"/>
      <c r="G82" s="38"/>
      <c r="H82" s="39"/>
    </row>
    <row r="83" spans="1:8" ht="13.5" thickBot="1" x14ac:dyDescent="0.25">
      <c r="A83" s="805"/>
      <c r="B83" s="808"/>
      <c r="C83" s="61" t="s">
        <v>53</v>
      </c>
      <c r="D83" s="131"/>
      <c r="E83" s="72"/>
      <c r="F83" s="73"/>
      <c r="G83" s="74"/>
      <c r="H83" s="75"/>
    </row>
    <row r="84" spans="1:8" s="8" customFormat="1" ht="14.25" thickTop="1" thickBot="1" x14ac:dyDescent="0.25">
      <c r="A84" s="132" t="s">
        <v>113</v>
      </c>
      <c r="B84" s="133" t="s">
        <v>114</v>
      </c>
      <c r="C84" s="94" t="s">
        <v>51</v>
      </c>
      <c r="D84" s="134"/>
      <c r="E84" s="67"/>
      <c r="F84" s="68"/>
      <c r="G84" s="69"/>
      <c r="H84" s="85"/>
    </row>
    <row r="85" spans="1:8" ht="14.25" thickTop="1" thickBot="1" x14ac:dyDescent="0.25">
      <c r="A85" s="132" t="s">
        <v>115</v>
      </c>
      <c r="B85" s="133" t="s">
        <v>116</v>
      </c>
      <c r="C85" s="94" t="s">
        <v>51</v>
      </c>
      <c r="D85" s="134"/>
      <c r="E85" s="67"/>
      <c r="F85" s="68"/>
      <c r="G85" s="69"/>
      <c r="H85" s="85"/>
    </row>
    <row r="86" spans="1:8" ht="14.25" thickTop="1" thickBot="1" x14ac:dyDescent="0.25">
      <c r="A86" s="132" t="s">
        <v>117</v>
      </c>
      <c r="B86" s="133" t="s">
        <v>118</v>
      </c>
      <c r="C86" s="94" t="s">
        <v>51</v>
      </c>
      <c r="D86" s="134"/>
      <c r="E86" s="67"/>
      <c r="F86" s="68"/>
      <c r="G86" s="69"/>
      <c r="H86" s="85"/>
    </row>
    <row r="87" spans="1:8" ht="14.25" thickTop="1" thickBot="1" x14ac:dyDescent="0.25">
      <c r="A87" s="119"/>
      <c r="B87" s="135" t="s">
        <v>54</v>
      </c>
      <c r="C87" s="135"/>
      <c r="D87" s="136">
        <f>SUM(D73:D86)</f>
        <v>0</v>
      </c>
      <c r="E87" s="120">
        <f>SUM(E73:E86)</f>
        <v>0</v>
      </c>
      <c r="F87" s="120">
        <f>SUM(F73:F86)</f>
        <v>0</v>
      </c>
      <c r="G87" s="120">
        <f>SUM(G73:G86)</f>
        <v>0</v>
      </c>
      <c r="H87" s="121">
        <f>SUM(H73:H86)</f>
        <v>0</v>
      </c>
    </row>
    <row r="88" spans="1:8" ht="13.5" thickTop="1" x14ac:dyDescent="0.2">
      <c r="A88" s="6" t="s">
        <v>55</v>
      </c>
      <c r="B88" s="7" t="s">
        <v>120</v>
      </c>
      <c r="C88" s="7"/>
      <c r="D88" s="6"/>
      <c r="E88" s="7"/>
      <c r="F88" s="7"/>
      <c r="G88" s="7"/>
      <c r="H88" s="7"/>
    </row>
    <row r="89" spans="1:8" x14ac:dyDescent="0.2">
      <c r="A89" s="6" t="s">
        <v>56</v>
      </c>
      <c r="B89" s="7" t="s">
        <v>57</v>
      </c>
      <c r="C89" s="7"/>
      <c r="E89" s="2"/>
      <c r="F89" s="2"/>
      <c r="G89" s="2"/>
      <c r="H89" s="2"/>
    </row>
  </sheetData>
  <mergeCells count="42">
    <mergeCell ref="D2:H2"/>
    <mergeCell ref="A6:A8"/>
    <mergeCell ref="B6:B8"/>
    <mergeCell ref="A2:A3"/>
    <mergeCell ref="B2:B3"/>
    <mergeCell ref="C2:C3"/>
    <mergeCell ref="A9:A11"/>
    <mergeCell ref="B9:B11"/>
    <mergeCell ref="A21:A23"/>
    <mergeCell ref="B21:B23"/>
    <mergeCell ref="A19:A20"/>
    <mergeCell ref="B19:B20"/>
    <mergeCell ref="A17:A18"/>
    <mergeCell ref="B17:B18"/>
    <mergeCell ref="A29:A31"/>
    <mergeCell ref="B29:B31"/>
    <mergeCell ref="A32:A33"/>
    <mergeCell ref="B32:B33"/>
    <mergeCell ref="A64:A66"/>
    <mergeCell ref="B64:B66"/>
    <mergeCell ref="A53:A54"/>
    <mergeCell ref="B53:B54"/>
    <mergeCell ref="A57:A59"/>
    <mergeCell ref="B57:B59"/>
    <mergeCell ref="A34:A36"/>
    <mergeCell ref="B34:B36"/>
    <mergeCell ref="A55:A56"/>
    <mergeCell ref="B55:B56"/>
    <mergeCell ref="A51:A52"/>
    <mergeCell ref="B51:B52"/>
    <mergeCell ref="A40:A42"/>
    <mergeCell ref="B40:B42"/>
    <mergeCell ref="A68:A69"/>
    <mergeCell ref="B68:B69"/>
    <mergeCell ref="A73:A75"/>
    <mergeCell ref="B73:B75"/>
    <mergeCell ref="A81:A83"/>
    <mergeCell ref="B81:B83"/>
    <mergeCell ref="A76:A77"/>
    <mergeCell ref="B76:B77"/>
    <mergeCell ref="A78:A79"/>
    <mergeCell ref="B78:B79"/>
  </mergeCells>
  <phoneticPr fontId="18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1" zoomScale="130" zoomScaleNormal="130" workbookViewId="0">
      <selection activeCell="P21" sqref="P21"/>
    </sheetView>
  </sheetViews>
  <sheetFormatPr defaultColWidth="9.140625" defaultRowHeight="12.75" x14ac:dyDescent="0.2"/>
  <cols>
    <col min="1" max="1" width="8.85546875" style="497" customWidth="1"/>
    <col min="2" max="2" width="59.5703125" style="498" customWidth="1"/>
    <col min="3" max="3" width="20.28515625" style="497" bestFit="1" customWidth="1"/>
    <col min="4" max="4" width="6" style="497" customWidth="1"/>
    <col min="5" max="5" width="15.85546875" style="497" bestFit="1" customWidth="1"/>
    <col min="6" max="6" width="6" style="497" customWidth="1"/>
    <col min="7" max="7" width="15.85546875" style="497" bestFit="1" customWidth="1"/>
    <col min="8" max="8" width="5.85546875" style="497" customWidth="1"/>
    <col min="9" max="9" width="9.140625" style="440"/>
    <col min="10" max="16384" width="9.140625" style="498"/>
  </cols>
  <sheetData>
    <row r="1" spans="1:9" ht="54" customHeight="1" thickBot="1" x14ac:dyDescent="0.25">
      <c r="A1" s="903" t="s">
        <v>477</v>
      </c>
      <c r="B1" s="903"/>
      <c r="C1" s="903"/>
      <c r="D1" s="903"/>
      <c r="E1" s="903"/>
      <c r="F1" s="903"/>
      <c r="G1" s="903"/>
      <c r="H1" s="903"/>
    </row>
    <row r="2" spans="1:9" ht="15" customHeight="1" thickTop="1" x14ac:dyDescent="0.2">
      <c r="A2" s="904" t="s">
        <v>0</v>
      </c>
      <c r="B2" s="907" t="s">
        <v>3</v>
      </c>
      <c r="C2" s="910" t="s">
        <v>422</v>
      </c>
      <c r="D2" s="911"/>
      <c r="E2" s="911"/>
      <c r="F2" s="911"/>
      <c r="G2" s="911"/>
      <c r="H2" s="912"/>
    </row>
    <row r="3" spans="1:9" ht="15" customHeight="1" x14ac:dyDescent="0.2">
      <c r="A3" s="905"/>
      <c r="B3" s="908"/>
      <c r="C3" s="913" t="s">
        <v>423</v>
      </c>
      <c r="D3" s="914"/>
      <c r="E3" s="915" t="s">
        <v>424</v>
      </c>
      <c r="F3" s="916"/>
      <c r="G3" s="917" t="s">
        <v>425</v>
      </c>
      <c r="H3" s="918"/>
    </row>
    <row r="4" spans="1:9" ht="26.25" thickBot="1" x14ac:dyDescent="0.25">
      <c r="A4" s="906"/>
      <c r="B4" s="909"/>
      <c r="C4" s="500" t="s">
        <v>426</v>
      </c>
      <c r="D4" s="501" t="s">
        <v>427</v>
      </c>
      <c r="E4" s="502" t="s">
        <v>426</v>
      </c>
      <c r="F4" s="503" t="s">
        <v>427</v>
      </c>
      <c r="G4" s="504" t="s">
        <v>426</v>
      </c>
      <c r="H4" s="505" t="s">
        <v>427</v>
      </c>
    </row>
    <row r="5" spans="1:9" ht="26.25" thickTop="1" x14ac:dyDescent="0.2">
      <c r="A5" s="506" t="s">
        <v>133</v>
      </c>
      <c r="B5" s="507" t="s">
        <v>134</v>
      </c>
      <c r="C5" s="508" t="s">
        <v>469</v>
      </c>
      <c r="D5" s="509" t="s">
        <v>471</v>
      </c>
      <c r="E5" s="510" t="s">
        <v>429</v>
      </c>
      <c r="F5" s="511">
        <v>39</v>
      </c>
      <c r="G5" s="512" t="s">
        <v>430</v>
      </c>
      <c r="H5" s="513">
        <v>46</v>
      </c>
      <c r="I5" s="440" t="s">
        <v>283</v>
      </c>
    </row>
    <row r="6" spans="1:9" ht="14.25" customHeight="1" x14ac:dyDescent="0.2">
      <c r="A6" s="514" t="s">
        <v>135</v>
      </c>
      <c r="B6" s="515" t="s">
        <v>136</v>
      </c>
      <c r="C6" s="516" t="s">
        <v>431</v>
      </c>
      <c r="D6" s="517">
        <v>39</v>
      </c>
      <c r="E6" s="518" t="s">
        <v>432</v>
      </c>
      <c r="F6" s="519">
        <v>40</v>
      </c>
      <c r="G6" s="520" t="s">
        <v>430</v>
      </c>
      <c r="H6" s="521">
        <v>46</v>
      </c>
      <c r="I6" s="440" t="s">
        <v>394</v>
      </c>
    </row>
    <row r="7" spans="1:9" ht="15" customHeight="1" x14ac:dyDescent="0.2">
      <c r="A7" s="514" t="s">
        <v>126</v>
      </c>
      <c r="B7" s="515" t="s">
        <v>127</v>
      </c>
      <c r="C7" s="516" t="s">
        <v>431</v>
      </c>
      <c r="D7" s="517">
        <v>39</v>
      </c>
      <c r="E7" s="518" t="s">
        <v>432</v>
      </c>
      <c r="F7" s="519">
        <v>40</v>
      </c>
      <c r="G7" s="520" t="s">
        <v>430</v>
      </c>
      <c r="H7" s="521">
        <v>46</v>
      </c>
      <c r="I7" s="440" t="s">
        <v>394</v>
      </c>
    </row>
    <row r="8" spans="1:9" x14ac:dyDescent="0.2">
      <c r="A8" s="522" t="s">
        <v>137</v>
      </c>
      <c r="B8" s="523" t="s">
        <v>211</v>
      </c>
      <c r="C8" s="516" t="s">
        <v>428</v>
      </c>
      <c r="D8" s="517">
        <v>46</v>
      </c>
      <c r="E8" s="518" t="s">
        <v>429</v>
      </c>
      <c r="F8" s="519">
        <v>45</v>
      </c>
      <c r="G8" s="520" t="s">
        <v>430</v>
      </c>
      <c r="H8" s="521">
        <v>46</v>
      </c>
    </row>
    <row r="9" spans="1:9" x14ac:dyDescent="0.2">
      <c r="A9" s="169" t="s">
        <v>138</v>
      </c>
      <c r="B9" s="418" t="s">
        <v>2</v>
      </c>
      <c r="C9" s="516" t="s">
        <v>428</v>
      </c>
      <c r="D9" s="517">
        <v>40</v>
      </c>
      <c r="E9" s="518" t="s">
        <v>429</v>
      </c>
      <c r="F9" s="519">
        <v>39</v>
      </c>
      <c r="G9" s="520" t="s">
        <v>430</v>
      </c>
      <c r="H9" s="521">
        <v>46</v>
      </c>
      <c r="I9" s="440" t="s">
        <v>277</v>
      </c>
    </row>
    <row r="10" spans="1:9" ht="15" customHeight="1" x14ac:dyDescent="0.2">
      <c r="A10" s="524" t="s">
        <v>188</v>
      </c>
      <c r="B10" s="525" t="s">
        <v>189</v>
      </c>
      <c r="C10" s="516" t="s">
        <v>428</v>
      </c>
      <c r="D10" s="517">
        <v>46</v>
      </c>
      <c r="E10" s="518" t="s">
        <v>429</v>
      </c>
      <c r="F10" s="519">
        <v>45</v>
      </c>
      <c r="G10" s="520" t="s">
        <v>430</v>
      </c>
      <c r="H10" s="521">
        <v>46</v>
      </c>
    </row>
    <row r="11" spans="1:9" ht="15" customHeight="1" x14ac:dyDescent="0.2">
      <c r="A11" s="524" t="s">
        <v>190</v>
      </c>
      <c r="B11" s="525" t="s">
        <v>186</v>
      </c>
      <c r="C11" s="516" t="s">
        <v>428</v>
      </c>
      <c r="D11" s="517">
        <v>46</v>
      </c>
      <c r="E11" s="518" t="s">
        <v>429</v>
      </c>
      <c r="F11" s="519">
        <v>45</v>
      </c>
      <c r="G11" s="520" t="s">
        <v>430</v>
      </c>
      <c r="H11" s="521">
        <v>46</v>
      </c>
    </row>
    <row r="12" spans="1:9" ht="15" customHeight="1" x14ac:dyDescent="0.2">
      <c r="A12" s="524" t="s">
        <v>194</v>
      </c>
      <c r="B12" s="525" t="s">
        <v>195</v>
      </c>
      <c r="C12" s="516" t="s">
        <v>428</v>
      </c>
      <c r="D12" s="517">
        <v>46</v>
      </c>
      <c r="E12" s="518" t="s">
        <v>429</v>
      </c>
      <c r="F12" s="519">
        <v>45</v>
      </c>
      <c r="G12" s="520" t="s">
        <v>430</v>
      </c>
      <c r="H12" s="521">
        <v>46</v>
      </c>
    </row>
    <row r="13" spans="1:9" ht="25.5" x14ac:dyDescent="0.2">
      <c r="A13" s="524" t="s">
        <v>180</v>
      </c>
      <c r="B13" s="525" t="s">
        <v>181</v>
      </c>
      <c r="C13" s="516" t="s">
        <v>431</v>
      </c>
      <c r="D13" s="517">
        <v>39</v>
      </c>
      <c r="E13" s="711" t="s">
        <v>469</v>
      </c>
      <c r="F13" s="519">
        <v>40</v>
      </c>
      <c r="G13" s="520" t="s">
        <v>430</v>
      </c>
      <c r="H13" s="521">
        <v>46</v>
      </c>
      <c r="I13" s="440" t="s">
        <v>394</v>
      </c>
    </row>
    <row r="14" spans="1:9" ht="25.5" x14ac:dyDescent="0.2">
      <c r="A14" s="524" t="s">
        <v>139</v>
      </c>
      <c r="B14" s="525" t="s">
        <v>140</v>
      </c>
      <c r="C14" s="516" t="s">
        <v>431</v>
      </c>
      <c r="D14" s="517">
        <v>39</v>
      </c>
      <c r="E14" s="518" t="s">
        <v>494</v>
      </c>
      <c r="F14" s="519">
        <v>40</v>
      </c>
      <c r="G14" s="520" t="s">
        <v>430</v>
      </c>
      <c r="H14" s="521">
        <v>46</v>
      </c>
      <c r="I14" s="440" t="s">
        <v>394</v>
      </c>
    </row>
    <row r="15" spans="1:9" ht="25.5" x14ac:dyDescent="0.2">
      <c r="A15" s="524" t="s">
        <v>141</v>
      </c>
      <c r="B15" s="525" t="s">
        <v>8</v>
      </c>
      <c r="C15" s="516" t="s">
        <v>431</v>
      </c>
      <c r="D15" s="517">
        <v>39</v>
      </c>
      <c r="E15" s="518" t="s">
        <v>494</v>
      </c>
      <c r="F15" s="519">
        <v>40</v>
      </c>
      <c r="G15" s="520" t="s">
        <v>430</v>
      </c>
      <c r="H15" s="521">
        <v>46</v>
      </c>
      <c r="I15" s="440" t="s">
        <v>394</v>
      </c>
    </row>
    <row r="16" spans="1:9" ht="25.5" x14ac:dyDescent="0.2">
      <c r="A16" s="524" t="s">
        <v>142</v>
      </c>
      <c r="B16" s="525" t="s">
        <v>185</v>
      </c>
      <c r="C16" s="516" t="s">
        <v>431</v>
      </c>
      <c r="D16" s="517">
        <v>39</v>
      </c>
      <c r="E16" s="518" t="s">
        <v>494</v>
      </c>
      <c r="F16" s="519">
        <v>40</v>
      </c>
      <c r="G16" s="520" t="s">
        <v>430</v>
      </c>
      <c r="H16" s="521">
        <v>46</v>
      </c>
      <c r="I16" s="440" t="s">
        <v>283</v>
      </c>
    </row>
    <row r="17" spans="1:9" ht="25.5" x14ac:dyDescent="0.2">
      <c r="A17" s="524" t="s">
        <v>142</v>
      </c>
      <c r="B17" s="525" t="s">
        <v>185</v>
      </c>
      <c r="C17" s="516" t="s">
        <v>431</v>
      </c>
      <c r="D17" s="517">
        <v>39</v>
      </c>
      <c r="E17" s="518" t="s">
        <v>475</v>
      </c>
      <c r="F17" s="519">
        <v>40</v>
      </c>
      <c r="G17" s="520" t="s">
        <v>430</v>
      </c>
      <c r="H17" s="521">
        <v>46</v>
      </c>
      <c r="I17" s="440" t="s">
        <v>394</v>
      </c>
    </row>
    <row r="18" spans="1:9" ht="25.5" x14ac:dyDescent="0.2">
      <c r="A18" s="524" t="s">
        <v>143</v>
      </c>
      <c r="B18" s="525" t="s">
        <v>9</v>
      </c>
      <c r="C18" s="516" t="s">
        <v>431</v>
      </c>
      <c r="D18" s="517">
        <v>39</v>
      </c>
      <c r="E18" s="518" t="s">
        <v>468</v>
      </c>
      <c r="F18" s="519" t="s">
        <v>472</v>
      </c>
      <c r="G18" s="520" t="s">
        <v>430</v>
      </c>
      <c r="H18" s="521">
        <v>46</v>
      </c>
      <c r="I18" s="440" t="s">
        <v>395</v>
      </c>
    </row>
    <row r="19" spans="1:9" ht="25.5" x14ac:dyDescent="0.2">
      <c r="A19" s="524" t="s">
        <v>144</v>
      </c>
      <c r="B19" s="525" t="s">
        <v>11</v>
      </c>
      <c r="C19" s="516" t="s">
        <v>431</v>
      </c>
      <c r="D19" s="517">
        <v>39</v>
      </c>
      <c r="E19" s="518" t="s">
        <v>468</v>
      </c>
      <c r="F19" s="519">
        <v>40</v>
      </c>
      <c r="G19" s="520" t="s">
        <v>430</v>
      </c>
      <c r="H19" s="521">
        <v>46</v>
      </c>
      <c r="I19" s="440" t="s">
        <v>277</v>
      </c>
    </row>
    <row r="20" spans="1:9" ht="25.5" x14ac:dyDescent="0.2">
      <c r="A20" s="524" t="s">
        <v>144</v>
      </c>
      <c r="B20" s="525" t="s">
        <v>11</v>
      </c>
      <c r="C20" s="516" t="s">
        <v>431</v>
      </c>
      <c r="D20" s="517">
        <v>39</v>
      </c>
      <c r="E20" s="518" t="s">
        <v>474</v>
      </c>
      <c r="F20" s="519">
        <v>40</v>
      </c>
      <c r="G20" s="520" t="s">
        <v>430</v>
      </c>
      <c r="H20" s="521">
        <v>46</v>
      </c>
      <c r="I20" s="440" t="s">
        <v>291</v>
      </c>
    </row>
    <row r="21" spans="1:9" ht="25.5" x14ac:dyDescent="0.2">
      <c r="A21" s="524" t="s">
        <v>145</v>
      </c>
      <c r="B21" s="525" t="s">
        <v>12</v>
      </c>
      <c r="C21" s="516" t="s">
        <v>470</v>
      </c>
      <c r="D21" s="517" t="s">
        <v>471</v>
      </c>
      <c r="E21" s="518" t="s">
        <v>429</v>
      </c>
      <c r="F21" s="519">
        <v>45</v>
      </c>
      <c r="G21" s="520" t="s">
        <v>430</v>
      </c>
      <c r="H21" s="521">
        <v>46</v>
      </c>
      <c r="I21" s="440" t="s">
        <v>283</v>
      </c>
    </row>
    <row r="22" spans="1:9" ht="25.5" x14ac:dyDescent="0.2">
      <c r="A22" s="524" t="s">
        <v>146</v>
      </c>
      <c r="B22" s="525" t="s">
        <v>183</v>
      </c>
      <c r="C22" s="516" t="s">
        <v>431</v>
      </c>
      <c r="D22" s="517">
        <v>39</v>
      </c>
      <c r="E22" s="518" t="s">
        <v>468</v>
      </c>
      <c r="F22" s="519" t="s">
        <v>472</v>
      </c>
      <c r="G22" s="520" t="s">
        <v>430</v>
      </c>
      <c r="H22" s="521">
        <v>46</v>
      </c>
      <c r="I22" s="440" t="s">
        <v>395</v>
      </c>
    </row>
    <row r="23" spans="1:9" ht="25.5" customHeight="1" x14ac:dyDescent="0.2">
      <c r="A23" s="524" t="s">
        <v>147</v>
      </c>
      <c r="B23" s="525" t="s">
        <v>184</v>
      </c>
      <c r="C23" s="516" t="s">
        <v>431</v>
      </c>
      <c r="D23" s="517">
        <v>39</v>
      </c>
      <c r="E23" s="518" t="s">
        <v>468</v>
      </c>
      <c r="F23" s="519" t="s">
        <v>472</v>
      </c>
      <c r="G23" s="520" t="s">
        <v>430</v>
      </c>
      <c r="H23" s="521">
        <v>46</v>
      </c>
      <c r="I23" s="440" t="s">
        <v>395</v>
      </c>
    </row>
    <row r="24" spans="1:9" ht="25.5" x14ac:dyDescent="0.2">
      <c r="A24" s="524" t="s">
        <v>128</v>
      </c>
      <c r="B24" s="525" t="s">
        <v>433</v>
      </c>
      <c r="C24" s="516" t="s">
        <v>431</v>
      </c>
      <c r="D24" s="517">
        <v>39</v>
      </c>
      <c r="E24" s="518" t="s">
        <v>468</v>
      </c>
      <c r="F24" s="519" t="s">
        <v>472</v>
      </c>
      <c r="G24" s="520" t="s">
        <v>430</v>
      </c>
      <c r="H24" s="521">
        <v>46</v>
      </c>
      <c r="I24" s="440" t="s">
        <v>395</v>
      </c>
    </row>
    <row r="25" spans="1:9" ht="25.5" x14ac:dyDescent="0.2">
      <c r="A25" s="524" t="s">
        <v>148</v>
      </c>
      <c r="B25" s="525" t="s">
        <v>122</v>
      </c>
      <c r="C25" s="516" t="s">
        <v>431</v>
      </c>
      <c r="D25" s="517">
        <v>39</v>
      </c>
      <c r="E25" s="518" t="s">
        <v>474</v>
      </c>
      <c r="F25" s="519">
        <v>40</v>
      </c>
      <c r="G25" s="520" t="s">
        <v>430</v>
      </c>
      <c r="H25" s="521">
        <v>46</v>
      </c>
      <c r="I25" s="440" t="s">
        <v>291</v>
      </c>
    </row>
    <row r="26" spans="1:9" ht="25.5" x14ac:dyDescent="0.2">
      <c r="A26" s="524" t="s">
        <v>149</v>
      </c>
      <c r="B26" s="525" t="s">
        <v>150</v>
      </c>
      <c r="C26" s="516" t="s">
        <v>431</v>
      </c>
      <c r="D26" s="517">
        <v>39</v>
      </c>
      <c r="E26" s="518" t="s">
        <v>474</v>
      </c>
      <c r="F26" s="519">
        <v>40</v>
      </c>
      <c r="G26" s="520" t="s">
        <v>430</v>
      </c>
      <c r="H26" s="521">
        <v>46</v>
      </c>
      <c r="I26" s="440" t="s">
        <v>291</v>
      </c>
    </row>
    <row r="27" spans="1:9" ht="25.5" x14ac:dyDescent="0.2">
      <c r="A27" s="524" t="s">
        <v>129</v>
      </c>
      <c r="B27" s="525" t="s">
        <v>187</v>
      </c>
      <c r="C27" s="516" t="s">
        <v>431</v>
      </c>
      <c r="D27" s="517">
        <v>39</v>
      </c>
      <c r="E27" s="518" t="s">
        <v>474</v>
      </c>
      <c r="F27" s="519">
        <v>40</v>
      </c>
      <c r="G27" s="520" t="s">
        <v>430</v>
      </c>
      <c r="H27" s="521">
        <v>46</v>
      </c>
      <c r="I27" s="440" t="s">
        <v>291</v>
      </c>
    </row>
    <row r="28" spans="1:9" ht="25.5" x14ac:dyDescent="0.2">
      <c r="A28" s="524" t="s">
        <v>151</v>
      </c>
      <c r="B28" s="525" t="s">
        <v>125</v>
      </c>
      <c r="C28" s="516" t="s">
        <v>431</v>
      </c>
      <c r="D28" s="517">
        <v>39</v>
      </c>
      <c r="E28" s="518" t="s">
        <v>476</v>
      </c>
      <c r="F28" s="519">
        <v>42</v>
      </c>
      <c r="G28" s="520" t="s">
        <v>430</v>
      </c>
      <c r="H28" s="521">
        <v>46</v>
      </c>
      <c r="I28" s="440" t="s">
        <v>291</v>
      </c>
    </row>
    <row r="29" spans="1:9" ht="25.5" x14ac:dyDescent="0.2">
      <c r="A29" s="524" t="s">
        <v>152</v>
      </c>
      <c r="B29" s="525" t="s">
        <v>18</v>
      </c>
      <c r="C29" s="516" t="s">
        <v>431</v>
      </c>
      <c r="D29" s="517">
        <v>39</v>
      </c>
      <c r="E29" s="711" t="s">
        <v>474</v>
      </c>
      <c r="F29" s="519">
        <v>40</v>
      </c>
      <c r="G29" s="520" t="s">
        <v>430</v>
      </c>
      <c r="H29" s="521">
        <v>46</v>
      </c>
      <c r="I29" s="440" t="s">
        <v>291</v>
      </c>
    </row>
    <row r="30" spans="1:9" ht="14.25" customHeight="1" x14ac:dyDescent="0.2">
      <c r="A30" s="524" t="s">
        <v>153</v>
      </c>
      <c r="B30" s="525" t="s">
        <v>154</v>
      </c>
      <c r="C30" s="516" t="s">
        <v>431</v>
      </c>
      <c r="D30" s="517">
        <v>39</v>
      </c>
      <c r="E30" s="518" t="s">
        <v>432</v>
      </c>
      <c r="F30" s="519">
        <v>40</v>
      </c>
      <c r="G30" s="520" t="s">
        <v>430</v>
      </c>
      <c r="H30" s="521">
        <v>46</v>
      </c>
      <c r="I30" s="440" t="s">
        <v>394</v>
      </c>
    </row>
    <row r="31" spans="1:9" ht="14.25" customHeight="1" x14ac:dyDescent="0.2">
      <c r="A31" s="524" t="s">
        <v>130</v>
      </c>
      <c r="B31" s="525" t="s">
        <v>131</v>
      </c>
      <c r="C31" s="516" t="s">
        <v>431</v>
      </c>
      <c r="D31" s="517">
        <v>39</v>
      </c>
      <c r="E31" s="518" t="s">
        <v>432</v>
      </c>
      <c r="F31" s="519">
        <v>40</v>
      </c>
      <c r="G31" s="520" t="s">
        <v>430</v>
      </c>
      <c r="H31" s="521">
        <v>46</v>
      </c>
      <c r="I31" s="440" t="s">
        <v>394</v>
      </c>
    </row>
    <row r="32" spans="1:9" ht="25.5" x14ac:dyDescent="0.2">
      <c r="A32" s="524" t="s">
        <v>191</v>
      </c>
      <c r="B32" s="525" t="s">
        <v>192</v>
      </c>
      <c r="C32" s="516" t="s">
        <v>431</v>
      </c>
      <c r="D32" s="517">
        <v>39</v>
      </c>
      <c r="E32" s="518" t="s">
        <v>468</v>
      </c>
      <c r="F32" s="519">
        <v>40</v>
      </c>
      <c r="G32" s="520" t="s">
        <v>430</v>
      </c>
      <c r="H32" s="521">
        <v>46</v>
      </c>
      <c r="I32" s="440" t="s">
        <v>277</v>
      </c>
    </row>
    <row r="33" spans="1:9" ht="25.5" x14ac:dyDescent="0.2">
      <c r="A33" s="524" t="s">
        <v>191</v>
      </c>
      <c r="B33" s="525" t="s">
        <v>192</v>
      </c>
      <c r="C33" s="516" t="s">
        <v>431</v>
      </c>
      <c r="D33" s="517">
        <v>39</v>
      </c>
      <c r="E33" s="518" t="s">
        <v>474</v>
      </c>
      <c r="F33" s="519">
        <v>40</v>
      </c>
      <c r="G33" s="520" t="s">
        <v>430</v>
      </c>
      <c r="H33" s="521">
        <v>46</v>
      </c>
      <c r="I33" s="440" t="s">
        <v>395</v>
      </c>
    </row>
    <row r="34" spans="1:9" ht="27.75" customHeight="1" x14ac:dyDescent="0.2">
      <c r="A34" s="524" t="s">
        <v>155</v>
      </c>
      <c r="B34" s="525" t="s">
        <v>156</v>
      </c>
      <c r="C34" s="516" t="s">
        <v>431</v>
      </c>
      <c r="D34" s="519">
        <v>39</v>
      </c>
      <c r="E34" s="711" t="s">
        <v>474</v>
      </c>
      <c r="F34" s="519">
        <v>40</v>
      </c>
      <c r="G34" s="520" t="s">
        <v>430</v>
      </c>
      <c r="H34" s="521">
        <v>46</v>
      </c>
      <c r="I34" s="440" t="s">
        <v>395</v>
      </c>
    </row>
    <row r="35" spans="1:9" ht="14.25" hidden="1" customHeight="1" x14ac:dyDescent="0.2">
      <c r="A35" s="527" t="s">
        <v>182</v>
      </c>
      <c r="B35" s="528" t="s">
        <v>16</v>
      </c>
      <c r="C35" s="491" t="s">
        <v>428</v>
      </c>
      <c r="D35" s="529">
        <v>50</v>
      </c>
      <c r="E35" s="530" t="s">
        <v>431</v>
      </c>
      <c r="F35" s="531">
        <v>50</v>
      </c>
      <c r="G35" s="532" t="s">
        <v>430</v>
      </c>
      <c r="H35" s="533">
        <v>50</v>
      </c>
    </row>
    <row r="36" spans="1:9" hidden="1" x14ac:dyDescent="0.2">
      <c r="A36" s="534" t="s">
        <v>249</v>
      </c>
      <c r="B36" s="535" t="s">
        <v>14</v>
      </c>
      <c r="C36" s="536" t="s">
        <v>431</v>
      </c>
      <c r="D36" s="537">
        <v>39</v>
      </c>
      <c r="E36" s="538" t="s">
        <v>432</v>
      </c>
      <c r="F36" s="539">
        <v>40</v>
      </c>
      <c r="G36" s="540" t="s">
        <v>430</v>
      </c>
      <c r="H36" s="541">
        <v>46</v>
      </c>
    </row>
    <row r="37" spans="1:9" ht="25.5" x14ac:dyDescent="0.2">
      <c r="A37" s="542" t="s">
        <v>157</v>
      </c>
      <c r="B37" s="543" t="s">
        <v>15</v>
      </c>
      <c r="C37" s="536" t="s">
        <v>431</v>
      </c>
      <c r="D37" s="537">
        <v>39</v>
      </c>
      <c r="E37" s="551" t="s">
        <v>468</v>
      </c>
      <c r="F37" s="637" t="s">
        <v>472</v>
      </c>
      <c r="G37" s="540" t="s">
        <v>430</v>
      </c>
      <c r="H37" s="541">
        <v>46</v>
      </c>
      <c r="I37" s="440" t="s">
        <v>283</v>
      </c>
    </row>
    <row r="38" spans="1:9" ht="25.5" x14ac:dyDescent="0.2">
      <c r="A38" s="542" t="s">
        <v>132</v>
      </c>
      <c r="B38" s="543" t="s">
        <v>123</v>
      </c>
      <c r="C38" s="536" t="s">
        <v>431</v>
      </c>
      <c r="D38" s="537">
        <v>39</v>
      </c>
      <c r="E38" s="551" t="s">
        <v>468</v>
      </c>
      <c r="F38" s="637" t="s">
        <v>472</v>
      </c>
      <c r="G38" s="540" t="s">
        <v>430</v>
      </c>
      <c r="H38" s="541">
        <v>46</v>
      </c>
      <c r="I38" s="440" t="s">
        <v>283</v>
      </c>
    </row>
    <row r="39" spans="1:9" ht="25.5" x14ac:dyDescent="0.2">
      <c r="A39" s="542" t="s">
        <v>182</v>
      </c>
      <c r="B39" s="543" t="s">
        <v>16</v>
      </c>
      <c r="C39" s="712" t="s">
        <v>475</v>
      </c>
      <c r="D39" s="537">
        <v>46</v>
      </c>
      <c r="E39" s="518" t="s">
        <v>429</v>
      </c>
      <c r="F39" s="539">
        <v>39</v>
      </c>
      <c r="G39" s="540" t="s">
        <v>430</v>
      </c>
      <c r="H39" s="541">
        <v>46</v>
      </c>
      <c r="I39" s="440" t="s">
        <v>395</v>
      </c>
    </row>
    <row r="40" spans="1:9" ht="25.5" x14ac:dyDescent="0.2">
      <c r="A40" s="542" t="s">
        <v>158</v>
      </c>
      <c r="B40" s="543" t="s">
        <v>1</v>
      </c>
      <c r="C40" s="712" t="s">
        <v>475</v>
      </c>
      <c r="D40" s="544">
        <v>46</v>
      </c>
      <c r="E40" s="518" t="s">
        <v>429</v>
      </c>
      <c r="F40" s="545">
        <v>39</v>
      </c>
      <c r="G40" s="546" t="s">
        <v>430</v>
      </c>
      <c r="H40" s="547">
        <v>46</v>
      </c>
      <c r="I40" s="440" t="s">
        <v>395</v>
      </c>
    </row>
    <row r="41" spans="1:9" ht="15" customHeight="1" x14ac:dyDescent="0.2">
      <c r="A41" s="542" t="s">
        <v>158</v>
      </c>
      <c r="B41" s="543" t="s">
        <v>1</v>
      </c>
      <c r="C41" s="712" t="s">
        <v>475</v>
      </c>
      <c r="D41" s="544">
        <v>46</v>
      </c>
      <c r="E41" s="518" t="s">
        <v>429</v>
      </c>
      <c r="F41" s="545">
        <v>39</v>
      </c>
      <c r="G41" s="546" t="s">
        <v>430</v>
      </c>
      <c r="H41" s="547">
        <v>46</v>
      </c>
      <c r="I41" s="440" t="s">
        <v>277</v>
      </c>
    </row>
    <row r="42" spans="1:9" ht="15" customHeight="1" x14ac:dyDescent="0.2">
      <c r="A42" s="542" t="s">
        <v>159</v>
      </c>
      <c r="B42" s="543" t="s">
        <v>160</v>
      </c>
      <c r="C42" s="712" t="s">
        <v>475</v>
      </c>
      <c r="D42" s="544">
        <v>46</v>
      </c>
      <c r="E42" s="518" t="s">
        <v>429</v>
      </c>
      <c r="F42" s="545">
        <v>39</v>
      </c>
      <c r="G42" s="546" t="s">
        <v>430</v>
      </c>
      <c r="H42" s="547">
        <v>46</v>
      </c>
      <c r="I42" s="440" t="s">
        <v>395</v>
      </c>
    </row>
    <row r="43" spans="1:9" ht="14.25" customHeight="1" x14ac:dyDescent="0.2">
      <c r="A43" s="548" t="s">
        <v>161</v>
      </c>
      <c r="B43" s="549" t="s">
        <v>17</v>
      </c>
      <c r="C43" s="712" t="s">
        <v>475</v>
      </c>
      <c r="D43" s="544">
        <v>46</v>
      </c>
      <c r="E43" s="518" t="s">
        <v>429</v>
      </c>
      <c r="F43" s="545">
        <v>39</v>
      </c>
      <c r="G43" s="546" t="s">
        <v>430</v>
      </c>
      <c r="H43" s="547">
        <v>46</v>
      </c>
      <c r="I43" s="440" t="s">
        <v>395</v>
      </c>
    </row>
    <row r="44" spans="1:9" ht="25.5" x14ac:dyDescent="0.2">
      <c r="A44" s="534" t="s">
        <v>206</v>
      </c>
      <c r="B44" s="535" t="s">
        <v>434</v>
      </c>
      <c r="C44" s="550" t="s">
        <v>431</v>
      </c>
      <c r="D44" s="544">
        <v>39</v>
      </c>
      <c r="E44" s="551" t="s">
        <v>468</v>
      </c>
      <c r="F44" s="545">
        <v>40</v>
      </c>
      <c r="G44" s="546" t="s">
        <v>430</v>
      </c>
      <c r="H44" s="547">
        <v>46</v>
      </c>
      <c r="I44" s="440" t="s">
        <v>277</v>
      </c>
    </row>
    <row r="45" spans="1:9" ht="25.5" x14ac:dyDescent="0.2">
      <c r="A45" s="542" t="s">
        <v>162</v>
      </c>
      <c r="B45" s="543" t="s">
        <v>107</v>
      </c>
      <c r="C45" s="536" t="s">
        <v>431</v>
      </c>
      <c r="D45" s="537">
        <v>39</v>
      </c>
      <c r="E45" s="551" t="s">
        <v>482</v>
      </c>
      <c r="F45" s="539">
        <v>44</v>
      </c>
      <c r="G45" s="540" t="s">
        <v>430</v>
      </c>
      <c r="H45" s="541">
        <v>40</v>
      </c>
      <c r="I45" s="440" t="s">
        <v>293</v>
      </c>
    </row>
    <row r="46" spans="1:9" ht="25.5" x14ac:dyDescent="0.2">
      <c r="A46" s="552" t="s">
        <v>163</v>
      </c>
      <c r="B46" s="553" t="s">
        <v>108</v>
      </c>
      <c r="C46" s="536" t="s">
        <v>431</v>
      </c>
      <c r="D46" s="537">
        <v>39</v>
      </c>
      <c r="E46" s="551" t="s">
        <v>482</v>
      </c>
      <c r="F46" s="539">
        <v>44</v>
      </c>
      <c r="G46" s="540" t="s">
        <v>430</v>
      </c>
      <c r="H46" s="541">
        <v>40</v>
      </c>
      <c r="I46" s="440" t="s">
        <v>293</v>
      </c>
    </row>
    <row r="47" spans="1:9" ht="24.75" customHeight="1" x14ac:dyDescent="0.2">
      <c r="A47" s="534" t="s">
        <v>193</v>
      </c>
      <c r="B47" s="535" t="s">
        <v>264</v>
      </c>
      <c r="C47" s="536" t="s">
        <v>431</v>
      </c>
      <c r="D47" s="537">
        <v>39</v>
      </c>
      <c r="E47" s="551" t="s">
        <v>482</v>
      </c>
      <c r="F47" s="539">
        <v>44</v>
      </c>
      <c r="G47" s="540" t="s">
        <v>430</v>
      </c>
      <c r="H47" s="541">
        <v>40</v>
      </c>
      <c r="I47" s="440" t="s">
        <v>293</v>
      </c>
    </row>
    <row r="48" spans="1:9" ht="24.75" customHeight="1" x14ac:dyDescent="0.2">
      <c r="A48" s="534" t="s">
        <v>164</v>
      </c>
      <c r="B48" s="535" t="s">
        <v>165</v>
      </c>
      <c r="C48" s="536" t="s">
        <v>431</v>
      </c>
      <c r="D48" s="537">
        <v>39</v>
      </c>
      <c r="E48" s="551" t="s">
        <v>482</v>
      </c>
      <c r="F48" s="539">
        <v>44</v>
      </c>
      <c r="G48" s="540" t="s">
        <v>430</v>
      </c>
      <c r="H48" s="541">
        <v>40</v>
      </c>
      <c r="I48" s="440" t="s">
        <v>293</v>
      </c>
    </row>
    <row r="49" spans="1:9" ht="38.25" hidden="1" customHeight="1" x14ac:dyDescent="0.2">
      <c r="A49" s="542" t="s">
        <v>166</v>
      </c>
      <c r="B49" s="543" t="s">
        <v>167</v>
      </c>
      <c r="C49" s="536" t="s">
        <v>431</v>
      </c>
      <c r="D49" s="537">
        <v>39</v>
      </c>
      <c r="E49" s="551" t="s">
        <v>435</v>
      </c>
      <c r="F49" s="539">
        <v>44</v>
      </c>
      <c r="G49" s="540" t="s">
        <v>430</v>
      </c>
      <c r="H49" s="541">
        <v>40</v>
      </c>
    </row>
    <row r="50" spans="1:9" ht="24.75" customHeight="1" x14ac:dyDescent="0.2">
      <c r="A50" s="542" t="s">
        <v>168</v>
      </c>
      <c r="B50" s="543" t="s">
        <v>169</v>
      </c>
      <c r="C50" s="536" t="s">
        <v>431</v>
      </c>
      <c r="D50" s="537">
        <v>30</v>
      </c>
      <c r="E50" s="551" t="s">
        <v>482</v>
      </c>
      <c r="F50" s="539">
        <v>42</v>
      </c>
      <c r="G50" s="540" t="s">
        <v>430</v>
      </c>
      <c r="H50" s="541">
        <v>40</v>
      </c>
    </row>
    <row r="51" spans="1:9" ht="14.25" customHeight="1" x14ac:dyDescent="0.2">
      <c r="A51" s="542" t="s">
        <v>170</v>
      </c>
      <c r="B51" s="543" t="s">
        <v>171</v>
      </c>
      <c r="C51" s="536" t="s">
        <v>436</v>
      </c>
      <c r="D51" s="537">
        <v>44</v>
      </c>
      <c r="E51" s="713" t="s">
        <v>483</v>
      </c>
      <c r="F51" s="539">
        <v>40</v>
      </c>
      <c r="G51" s="540" t="s">
        <v>430</v>
      </c>
      <c r="H51" s="541">
        <v>40</v>
      </c>
    </row>
    <row r="52" spans="1:9" ht="25.5" x14ac:dyDescent="0.2">
      <c r="A52" s="542" t="s">
        <v>172</v>
      </c>
      <c r="B52" s="543" t="s">
        <v>121</v>
      </c>
      <c r="C52" s="536" t="s">
        <v>436</v>
      </c>
      <c r="D52" s="537">
        <v>44</v>
      </c>
      <c r="E52" s="712" t="s">
        <v>484</v>
      </c>
      <c r="F52" s="539">
        <v>40</v>
      </c>
      <c r="G52" s="540" t="s">
        <v>430</v>
      </c>
      <c r="H52" s="541">
        <v>40</v>
      </c>
      <c r="I52" s="440" t="s">
        <v>293</v>
      </c>
    </row>
    <row r="53" spans="1:9" ht="39" thickBot="1" x14ac:dyDescent="0.25">
      <c r="A53" s="542" t="s">
        <v>208</v>
      </c>
      <c r="B53" s="543" t="s">
        <v>437</v>
      </c>
      <c r="C53" s="536" t="s">
        <v>436</v>
      </c>
      <c r="D53" s="555">
        <v>44</v>
      </c>
      <c r="E53" s="540" t="s">
        <v>430</v>
      </c>
      <c r="F53" s="556">
        <v>50</v>
      </c>
      <c r="G53" s="713" t="s">
        <v>485</v>
      </c>
      <c r="H53" s="557">
        <v>50</v>
      </c>
      <c r="I53" s="440" t="s">
        <v>341</v>
      </c>
    </row>
    <row r="54" spans="1:9" ht="14.25" hidden="1" customHeight="1" thickBot="1" x14ac:dyDescent="0.25">
      <c r="A54" s="542" t="s">
        <v>173</v>
      </c>
      <c r="B54" s="543" t="s">
        <v>116</v>
      </c>
      <c r="C54" s="558" t="s">
        <v>431</v>
      </c>
      <c r="D54" s="559">
        <v>30</v>
      </c>
      <c r="E54" s="560" t="s">
        <v>436</v>
      </c>
      <c r="F54" s="561">
        <v>42</v>
      </c>
      <c r="G54" s="562" t="s">
        <v>430</v>
      </c>
      <c r="H54" s="563">
        <v>40</v>
      </c>
    </row>
    <row r="55" spans="1:9" ht="15.75" hidden="1" customHeight="1" thickBot="1" x14ac:dyDescent="0.25">
      <c r="A55" s="564" t="s">
        <v>208</v>
      </c>
      <c r="B55" s="565" t="s">
        <v>437</v>
      </c>
      <c r="C55" s="558" t="s">
        <v>436</v>
      </c>
      <c r="D55" s="559">
        <v>42</v>
      </c>
      <c r="E55" s="560" t="s">
        <v>430</v>
      </c>
      <c r="F55" s="566">
        <v>40</v>
      </c>
      <c r="G55" s="567" t="s">
        <v>438</v>
      </c>
      <c r="H55" s="568">
        <v>35</v>
      </c>
    </row>
    <row r="56" spans="1:9" ht="14.25" hidden="1" customHeight="1" thickTop="1" thickBot="1" x14ac:dyDescent="0.25">
      <c r="A56" s="569" t="s">
        <v>439</v>
      </c>
      <c r="B56" s="570" t="s">
        <v>440</v>
      </c>
      <c r="C56" s="558" t="s">
        <v>436</v>
      </c>
      <c r="D56" s="559">
        <v>42</v>
      </c>
      <c r="E56" s="560" t="s">
        <v>430</v>
      </c>
      <c r="F56" s="561">
        <v>36</v>
      </c>
      <c r="G56" s="567" t="s">
        <v>431</v>
      </c>
      <c r="H56" s="571">
        <v>27</v>
      </c>
    </row>
    <row r="57" spans="1:9" ht="14.25" hidden="1" customHeight="1" thickTop="1" x14ac:dyDescent="0.2">
      <c r="A57" s="572"/>
      <c r="B57" s="573"/>
      <c r="C57" s="574"/>
      <c r="D57" s="574"/>
      <c r="E57" s="575"/>
      <c r="F57" s="575"/>
      <c r="G57" s="574"/>
      <c r="H57" s="498"/>
    </row>
    <row r="58" spans="1:9" ht="14.25" hidden="1" thickTop="1" thickBot="1" x14ac:dyDescent="0.25">
      <c r="A58" s="576" t="s">
        <v>441</v>
      </c>
    </row>
    <row r="59" spans="1:9" ht="27" hidden="1" thickTop="1" thickBot="1" x14ac:dyDescent="0.25">
      <c r="A59" s="904" t="s">
        <v>0</v>
      </c>
      <c r="B59" s="907" t="s">
        <v>442</v>
      </c>
      <c r="C59" s="577" t="s">
        <v>423</v>
      </c>
      <c r="D59" s="578" t="s">
        <v>427</v>
      </c>
      <c r="E59" s="579" t="s">
        <v>424</v>
      </c>
      <c r="F59" s="578" t="s">
        <v>443</v>
      </c>
      <c r="G59" s="579" t="s">
        <v>425</v>
      </c>
      <c r="H59" s="580" t="s">
        <v>443</v>
      </c>
    </row>
    <row r="60" spans="1:9" ht="13.7" hidden="1" customHeight="1" thickBot="1" x14ac:dyDescent="0.25">
      <c r="A60" s="919"/>
      <c r="B60" s="920"/>
      <c r="C60" s="921" t="s">
        <v>444</v>
      </c>
      <c r="D60" s="922"/>
      <c r="E60" s="922"/>
      <c r="F60" s="917"/>
      <c r="G60" s="914" t="s">
        <v>445</v>
      </c>
      <c r="H60" s="923"/>
    </row>
    <row r="61" spans="1:9" ht="39.75" hidden="1" thickTop="1" thickBot="1" x14ac:dyDescent="0.25">
      <c r="A61" s="581" t="s">
        <v>174</v>
      </c>
      <c r="B61" s="570" t="s">
        <v>175</v>
      </c>
      <c r="C61" s="554" t="s">
        <v>431</v>
      </c>
      <c r="D61" s="582">
        <v>32</v>
      </c>
      <c r="E61" s="583" t="s">
        <v>430</v>
      </c>
      <c r="F61" s="583">
        <v>46</v>
      </c>
      <c r="G61" s="583" t="s">
        <v>446</v>
      </c>
      <c r="H61" s="584">
        <v>40</v>
      </c>
    </row>
    <row r="62" spans="1:9" ht="13.5" thickTop="1" x14ac:dyDescent="0.2">
      <c r="A62" s="585"/>
      <c r="B62" s="586"/>
      <c r="C62" s="587"/>
      <c r="D62" s="587"/>
      <c r="E62" s="587"/>
      <c r="F62" s="587"/>
      <c r="G62" s="587"/>
      <c r="H62" s="587"/>
    </row>
    <row r="63" spans="1:9" ht="25.5" customHeight="1" x14ac:dyDescent="0.2">
      <c r="A63" s="572" t="s">
        <v>447</v>
      </c>
      <c r="B63" s="901" t="s">
        <v>448</v>
      </c>
      <c r="C63" s="901"/>
      <c r="D63" s="587"/>
      <c r="E63" s="587"/>
      <c r="F63" s="587"/>
      <c r="G63" s="718"/>
      <c r="H63" s="587"/>
    </row>
    <row r="64" spans="1:9" ht="25.5" customHeight="1" x14ac:dyDescent="0.2">
      <c r="A64" s="588"/>
      <c r="B64" s="901"/>
      <c r="C64" s="901"/>
      <c r="D64" s="589"/>
      <c r="E64" s="589"/>
      <c r="F64" s="590"/>
      <c r="G64" s="902"/>
      <c r="H64" s="902"/>
    </row>
    <row r="65" spans="1:8" x14ac:dyDescent="0.2">
      <c r="A65" s="588"/>
      <c r="B65" s="573"/>
      <c r="C65" s="574"/>
      <c r="D65" s="574"/>
      <c r="E65" s="574"/>
      <c r="F65" s="574"/>
      <c r="G65" s="574"/>
      <c r="H65" s="526"/>
    </row>
    <row r="67" spans="1:8" x14ac:dyDescent="0.2">
      <c r="A67" s="499"/>
      <c r="B67" s="499"/>
      <c r="C67" s="499"/>
      <c r="D67" s="499"/>
      <c r="E67" s="499"/>
      <c r="F67" s="496"/>
    </row>
  </sheetData>
  <mergeCells count="14">
    <mergeCell ref="B64:C64"/>
    <mergeCell ref="G64:H64"/>
    <mergeCell ref="A1:H1"/>
    <mergeCell ref="A2:A4"/>
    <mergeCell ref="B2:B4"/>
    <mergeCell ref="C2:H2"/>
    <mergeCell ref="C3:D3"/>
    <mergeCell ref="E3:F3"/>
    <mergeCell ref="G3:H3"/>
    <mergeCell ref="A59:A60"/>
    <mergeCell ref="B59:B60"/>
    <mergeCell ref="C60:F60"/>
    <mergeCell ref="G60:H60"/>
    <mergeCell ref="B63:C63"/>
  </mergeCells>
  <printOptions horizontalCentered="1"/>
  <pageMargins left="0.35433070866141736" right="0.23622047244094491" top="0.01" bottom="0.19685039370078741" header="0.01" footer="0.11811023622047245"/>
  <pageSetup paperSize="9" orientation="landscape" r:id="rId1"/>
  <headerFooter alignWithMargins="0">
    <oddFooter>&amp;RСтраница 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zoomScale="130" zoomScaleNormal="130" workbookViewId="0">
      <selection activeCell="M12" sqref="M12"/>
    </sheetView>
  </sheetViews>
  <sheetFormatPr defaultColWidth="9.140625" defaultRowHeight="12.75" x14ac:dyDescent="0.2"/>
  <cols>
    <col min="1" max="1" width="8.85546875" style="4" customWidth="1"/>
    <col min="2" max="2" width="46.5703125" style="439" customWidth="1"/>
    <col min="3" max="3" width="15.85546875" style="4" customWidth="1"/>
    <col min="4" max="4" width="6" style="4" customWidth="1"/>
    <col min="5" max="5" width="16.5703125" style="4" customWidth="1"/>
    <col min="6" max="6" width="6" style="4" customWidth="1"/>
    <col min="7" max="7" width="15.85546875" style="4" bestFit="1" customWidth="1"/>
    <col min="8" max="8" width="5.85546875" style="4" customWidth="1"/>
    <col min="9" max="9" width="2.28515625" style="497" hidden="1" customWidth="1"/>
    <col min="10" max="10" width="16.28515625" style="439" customWidth="1"/>
    <col min="11" max="11" width="5.85546875" style="439" customWidth="1"/>
    <col min="12" max="16384" width="9.140625" style="439"/>
  </cols>
  <sheetData>
    <row r="1" spans="1:12" ht="59.25" customHeight="1" thickBot="1" x14ac:dyDescent="0.25">
      <c r="A1" s="940" t="s">
        <v>478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</row>
    <row r="2" spans="1:12" ht="26.25" thickTop="1" x14ac:dyDescent="0.2">
      <c r="A2" s="904" t="s">
        <v>0</v>
      </c>
      <c r="B2" s="907" t="s">
        <v>442</v>
      </c>
      <c r="C2" s="577" t="s">
        <v>423</v>
      </c>
      <c r="D2" s="591" t="s">
        <v>427</v>
      </c>
      <c r="E2" s="592" t="s">
        <v>424</v>
      </c>
      <c r="F2" s="591" t="s">
        <v>443</v>
      </c>
      <c r="G2" s="592" t="s">
        <v>425</v>
      </c>
      <c r="H2" s="580" t="s">
        <v>443</v>
      </c>
    </row>
    <row r="3" spans="1:12" ht="13.5" thickBot="1" x14ac:dyDescent="0.25">
      <c r="A3" s="887"/>
      <c r="B3" s="920"/>
      <c r="C3" s="921" t="s">
        <v>444</v>
      </c>
      <c r="D3" s="922"/>
      <c r="E3" s="922"/>
      <c r="F3" s="922"/>
      <c r="G3" s="941" t="s">
        <v>445</v>
      </c>
      <c r="H3" s="923"/>
    </row>
    <row r="4" spans="1:12" ht="39.75" thickTop="1" thickBot="1" x14ac:dyDescent="0.25">
      <c r="A4" s="593" t="s">
        <v>174</v>
      </c>
      <c r="B4" s="594" t="s">
        <v>175</v>
      </c>
      <c r="C4" s="595" t="s">
        <v>431</v>
      </c>
      <c r="D4" s="596">
        <v>39</v>
      </c>
      <c r="E4" s="597" t="s">
        <v>430</v>
      </c>
      <c r="F4" s="598">
        <v>46</v>
      </c>
      <c r="G4" s="597" t="s">
        <v>446</v>
      </c>
      <c r="H4" s="599">
        <v>40</v>
      </c>
      <c r="J4" s="440" t="s">
        <v>395</v>
      </c>
    </row>
    <row r="5" spans="1:12" s="666" customFormat="1" ht="14.25" thickTop="1" thickBot="1" x14ac:dyDescent="0.25">
      <c r="A5" s="211"/>
      <c r="B5" s="210"/>
      <c r="C5" s="419"/>
      <c r="D5" s="419"/>
      <c r="E5" s="714"/>
      <c r="F5" s="714"/>
      <c r="G5" s="714"/>
      <c r="H5" s="715"/>
      <c r="I5" s="497"/>
      <c r="J5" s="710"/>
    </row>
    <row r="6" spans="1:12" s="666" customFormat="1" ht="26.25" thickTop="1" x14ac:dyDescent="0.2">
      <c r="A6" s="904" t="s">
        <v>0</v>
      </c>
      <c r="B6" s="907" t="s">
        <v>442</v>
      </c>
      <c r="C6" s="577" t="s">
        <v>423</v>
      </c>
      <c r="D6" s="591" t="s">
        <v>427</v>
      </c>
      <c r="E6" s="592" t="s">
        <v>424</v>
      </c>
      <c r="F6" s="591" t="s">
        <v>443</v>
      </c>
      <c r="G6" s="592" t="s">
        <v>425</v>
      </c>
      <c r="H6" s="580" t="s">
        <v>443</v>
      </c>
      <c r="I6" s="497"/>
      <c r="J6" s="710"/>
    </row>
    <row r="7" spans="1:12" s="666" customFormat="1" ht="13.5" thickBot="1" x14ac:dyDescent="0.25">
      <c r="A7" s="887"/>
      <c r="B7" s="920"/>
      <c r="C7" s="921" t="s">
        <v>445</v>
      </c>
      <c r="D7" s="922"/>
      <c r="E7" s="921" t="s">
        <v>444</v>
      </c>
      <c r="F7" s="922"/>
      <c r="G7" s="922"/>
      <c r="H7" s="922"/>
      <c r="I7" s="497"/>
      <c r="J7" s="710"/>
    </row>
    <row r="8" spans="1:12" s="666" customFormat="1" ht="13.5" thickTop="1" x14ac:dyDescent="0.2">
      <c r="A8" s="641" t="s">
        <v>207</v>
      </c>
      <c r="B8" s="703" t="s">
        <v>453</v>
      </c>
      <c r="C8" s="615" t="s">
        <v>454</v>
      </c>
      <c r="D8" s="614">
        <v>40</v>
      </c>
      <c r="E8" s="616" t="s">
        <v>438</v>
      </c>
      <c r="F8" s="617">
        <v>50</v>
      </c>
      <c r="G8" s="434" t="s">
        <v>430</v>
      </c>
      <c r="H8" s="716">
        <v>50</v>
      </c>
      <c r="I8" s="618">
        <v>50</v>
      </c>
      <c r="J8" s="666" t="s">
        <v>341</v>
      </c>
      <c r="L8" s="666" t="s">
        <v>341</v>
      </c>
    </row>
    <row r="9" spans="1:12" ht="13.5" thickBot="1" x14ac:dyDescent="0.25">
      <c r="A9" s="439"/>
      <c r="C9" s="439"/>
      <c r="D9" s="439"/>
      <c r="E9" s="439"/>
      <c r="F9" s="439"/>
      <c r="G9" s="439"/>
      <c r="H9" s="439"/>
    </row>
    <row r="10" spans="1:12" ht="13.5" thickTop="1" x14ac:dyDescent="0.2">
      <c r="A10" s="924" t="s">
        <v>0</v>
      </c>
      <c r="B10" s="927" t="s">
        <v>449</v>
      </c>
      <c r="C10" s="930" t="s">
        <v>450</v>
      </c>
      <c r="D10" s="931"/>
      <c r="E10" s="931"/>
      <c r="F10" s="932"/>
      <c r="G10" s="933" t="s">
        <v>444</v>
      </c>
      <c r="H10" s="931"/>
      <c r="I10" s="931"/>
      <c r="J10" s="931"/>
      <c r="K10" s="934"/>
    </row>
    <row r="11" spans="1:12" x14ac:dyDescent="0.2">
      <c r="A11" s="925"/>
      <c r="B11" s="928"/>
      <c r="C11" s="935" t="s">
        <v>423</v>
      </c>
      <c r="D11" s="936"/>
      <c r="E11" s="937" t="s">
        <v>424</v>
      </c>
      <c r="F11" s="936"/>
      <c r="G11" s="937" t="s">
        <v>425</v>
      </c>
      <c r="H11" s="936"/>
      <c r="I11" s="600"/>
      <c r="J11" s="938" t="s">
        <v>451</v>
      </c>
      <c r="K11" s="939"/>
    </row>
    <row r="12" spans="1:12" ht="27.95" customHeight="1" thickBot="1" x14ac:dyDescent="0.25">
      <c r="A12" s="926"/>
      <c r="B12" s="929"/>
      <c r="C12" s="601" t="s">
        <v>426</v>
      </c>
      <c r="D12" s="602" t="s">
        <v>427</v>
      </c>
      <c r="E12" s="603" t="s">
        <v>426</v>
      </c>
      <c r="F12" s="604" t="s">
        <v>427</v>
      </c>
      <c r="G12" s="605" t="s">
        <v>426</v>
      </c>
      <c r="H12" s="606" t="s">
        <v>427</v>
      </c>
      <c r="I12" s="602" t="s">
        <v>426</v>
      </c>
      <c r="J12" s="603" t="s">
        <v>426</v>
      </c>
      <c r="K12" s="607" t="s">
        <v>427</v>
      </c>
    </row>
    <row r="13" spans="1:12" ht="39" thickTop="1" x14ac:dyDescent="0.2">
      <c r="A13" s="608" t="s">
        <v>228</v>
      </c>
      <c r="B13" s="609" t="s">
        <v>452</v>
      </c>
      <c r="C13" s="610" t="s">
        <v>486</v>
      </c>
      <c r="D13" s="611">
        <v>40</v>
      </c>
      <c r="E13" s="717" t="s">
        <v>487</v>
      </c>
      <c r="F13" s="612">
        <v>40</v>
      </c>
      <c r="G13" s="613" t="s">
        <v>431</v>
      </c>
      <c r="H13" s="721">
        <v>39</v>
      </c>
      <c r="I13" s="722"/>
      <c r="J13" s="723" t="s">
        <v>430</v>
      </c>
      <c r="K13" s="724">
        <v>46</v>
      </c>
    </row>
    <row r="14" spans="1:12" s="639" customFormat="1" ht="38.25" x14ac:dyDescent="0.2">
      <c r="A14" s="619" t="s">
        <v>176</v>
      </c>
      <c r="B14" s="719" t="s">
        <v>488</v>
      </c>
      <c r="C14" s="649" t="s">
        <v>489</v>
      </c>
      <c r="D14" s="649">
        <v>55</v>
      </c>
      <c r="E14" s="649" t="s">
        <v>490</v>
      </c>
      <c r="F14" s="649">
        <v>56</v>
      </c>
      <c r="G14" s="709" t="s">
        <v>430</v>
      </c>
      <c r="H14" s="624">
        <v>46</v>
      </c>
      <c r="I14" s="625"/>
      <c r="J14" s="720" t="s">
        <v>491</v>
      </c>
      <c r="K14" s="626">
        <v>44</v>
      </c>
    </row>
    <row r="15" spans="1:12" ht="25.5" x14ac:dyDescent="0.2">
      <c r="A15" s="619" t="s">
        <v>176</v>
      </c>
      <c r="B15" s="620" t="s">
        <v>455</v>
      </c>
      <c r="C15" s="621" t="s">
        <v>456</v>
      </c>
      <c r="D15" s="622">
        <v>40</v>
      </c>
      <c r="E15" s="616" t="s">
        <v>457</v>
      </c>
      <c r="F15" s="623">
        <v>40</v>
      </c>
      <c r="G15" s="720" t="s">
        <v>491</v>
      </c>
      <c r="H15" s="624" t="s">
        <v>473</v>
      </c>
      <c r="I15" s="625"/>
      <c r="J15" s="494" t="s">
        <v>430</v>
      </c>
      <c r="K15" s="626">
        <v>40</v>
      </c>
      <c r="L15" s="638" t="s">
        <v>283</v>
      </c>
    </row>
    <row r="16" spans="1:12" ht="25.5" x14ac:dyDescent="0.2">
      <c r="A16" s="619" t="s">
        <v>176</v>
      </c>
      <c r="B16" s="620" t="s">
        <v>458</v>
      </c>
      <c r="C16" s="621" t="s">
        <v>456</v>
      </c>
      <c r="D16" s="622">
        <v>40</v>
      </c>
      <c r="E16" s="616" t="s">
        <v>457</v>
      </c>
      <c r="F16" s="623">
        <v>40</v>
      </c>
      <c r="G16" s="720" t="s">
        <v>491</v>
      </c>
      <c r="H16" s="624" t="s">
        <v>473</v>
      </c>
      <c r="I16" s="625"/>
      <c r="J16" s="494" t="s">
        <v>430</v>
      </c>
      <c r="K16" s="626">
        <v>40</v>
      </c>
      <c r="L16" s="638" t="s">
        <v>283</v>
      </c>
    </row>
    <row r="17" spans="1:11" ht="63.75" x14ac:dyDescent="0.2">
      <c r="A17" s="619" t="s">
        <v>176</v>
      </c>
      <c r="B17" s="620" t="s">
        <v>459</v>
      </c>
      <c r="C17" s="621" t="s">
        <v>460</v>
      </c>
      <c r="D17" s="622">
        <v>40</v>
      </c>
      <c r="E17" s="616" t="s">
        <v>461</v>
      </c>
      <c r="F17" s="623">
        <v>40</v>
      </c>
      <c r="G17" s="616" t="s">
        <v>438</v>
      </c>
      <c r="H17" s="624">
        <v>40</v>
      </c>
      <c r="I17" s="625"/>
      <c r="J17" s="494" t="s">
        <v>430</v>
      </c>
      <c r="K17" s="626">
        <v>40</v>
      </c>
    </row>
    <row r="18" spans="1:11" hidden="1" x14ac:dyDescent="0.2">
      <c r="A18" s="619" t="s">
        <v>176</v>
      </c>
      <c r="B18" s="627" t="s">
        <v>462</v>
      </c>
      <c r="C18" s="621" t="s">
        <v>463</v>
      </c>
      <c r="D18" s="622"/>
      <c r="E18" s="616" t="s">
        <v>463</v>
      </c>
      <c r="F18" s="623"/>
      <c r="G18" s="616" t="s">
        <v>436</v>
      </c>
      <c r="H18" s="624">
        <v>36</v>
      </c>
      <c r="I18" s="625"/>
      <c r="J18" s="494" t="s">
        <v>430</v>
      </c>
      <c r="K18" s="626">
        <v>36</v>
      </c>
    </row>
    <row r="19" spans="1:11" ht="26.25" thickBot="1" x14ac:dyDescent="0.25">
      <c r="A19" s="628" t="s">
        <v>225</v>
      </c>
      <c r="B19" s="629" t="s">
        <v>402</v>
      </c>
      <c r="C19" s="492" t="s">
        <v>464</v>
      </c>
      <c r="D19" s="493">
        <v>40</v>
      </c>
      <c r="E19" s="630" t="s">
        <v>465</v>
      </c>
      <c r="F19" s="631">
        <v>40</v>
      </c>
      <c r="G19" s="630" t="s">
        <v>438</v>
      </c>
      <c r="H19" s="632">
        <v>40</v>
      </c>
      <c r="I19" s="633"/>
      <c r="J19" s="634" t="s">
        <v>430</v>
      </c>
      <c r="K19" s="635">
        <v>40</v>
      </c>
    </row>
    <row r="20" spans="1:11" ht="13.5" thickTop="1" x14ac:dyDescent="0.2"/>
    <row r="21" spans="1:11" x14ac:dyDescent="0.2">
      <c r="A21" s="4" t="s">
        <v>447</v>
      </c>
      <c r="B21" s="636" t="s">
        <v>466</v>
      </c>
    </row>
    <row r="22" spans="1:11" x14ac:dyDescent="0.2">
      <c r="B22" s="636" t="s">
        <v>467</v>
      </c>
    </row>
  </sheetData>
  <mergeCells count="17">
    <mergeCell ref="A1:K1"/>
    <mergeCell ref="A2:A3"/>
    <mergeCell ref="B2:B3"/>
    <mergeCell ref="C3:F3"/>
    <mergeCell ref="G3:H3"/>
    <mergeCell ref="E7:H7"/>
    <mergeCell ref="A6:A7"/>
    <mergeCell ref="B6:B7"/>
    <mergeCell ref="C7:D7"/>
    <mergeCell ref="A10:A12"/>
    <mergeCell ref="B10:B12"/>
    <mergeCell ref="C10:F10"/>
    <mergeCell ref="G10:K10"/>
    <mergeCell ref="C11:D11"/>
    <mergeCell ref="E11:F11"/>
    <mergeCell ref="G11:H11"/>
    <mergeCell ref="J11:K11"/>
  </mergeCells>
  <pageMargins left="0.70866141732283461" right="0.31496062992125984" top="0.3543307086614173" bottom="0.354330708661417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Zeros="0" topLeftCell="A57" zoomScale="85" zoomScaleNormal="85" zoomScalePageLayoutView="110" workbookViewId="0">
      <selection activeCell="O65" sqref="O65"/>
    </sheetView>
  </sheetViews>
  <sheetFormatPr defaultColWidth="9.140625" defaultRowHeight="12.75" x14ac:dyDescent="0.2"/>
  <cols>
    <col min="1" max="1" width="6.85546875" style="750" bestFit="1" customWidth="1"/>
    <col min="2" max="2" width="12.42578125" style="667" customWidth="1"/>
    <col min="3" max="3" width="69.5703125" style="160" customWidth="1"/>
    <col min="4" max="4" width="10.28515625" style="667" customWidth="1"/>
    <col min="5" max="5" width="10" style="667" customWidth="1"/>
    <col min="6" max="6" width="8.7109375" style="667" customWidth="1"/>
    <col min="7" max="7" width="11.28515625" style="667" customWidth="1"/>
    <col min="8" max="8" width="9.7109375" style="666" customWidth="1"/>
    <col min="9" max="9" width="10.7109375" style="666" customWidth="1"/>
    <col min="10" max="16384" width="9.140625" style="666"/>
  </cols>
  <sheetData>
    <row r="1" spans="1:9" ht="15" customHeight="1" thickBot="1" x14ac:dyDescent="0.25">
      <c r="A1" s="961" t="s">
        <v>399</v>
      </c>
      <c r="B1" s="964" t="s">
        <v>0</v>
      </c>
      <c r="C1" s="966" t="s">
        <v>196</v>
      </c>
      <c r="D1" s="969">
        <v>2021</v>
      </c>
      <c r="E1" s="970"/>
      <c r="F1" s="970"/>
      <c r="G1" s="970"/>
      <c r="H1" s="970"/>
      <c r="I1" s="971"/>
    </row>
    <row r="2" spans="1:9" ht="15" customHeight="1" thickTop="1" x14ac:dyDescent="0.2">
      <c r="A2" s="962"/>
      <c r="B2" s="949"/>
      <c r="C2" s="967"/>
      <c r="D2" s="889" t="s">
        <v>177</v>
      </c>
      <c r="E2" s="890"/>
      <c r="F2" s="889" t="s">
        <v>178</v>
      </c>
      <c r="G2" s="892"/>
      <c r="H2" s="889" t="s">
        <v>179</v>
      </c>
      <c r="I2" s="892"/>
    </row>
    <row r="3" spans="1:9" ht="15" thickBot="1" x14ac:dyDescent="0.25">
      <c r="A3" s="963"/>
      <c r="B3" s="965"/>
      <c r="C3" s="968"/>
      <c r="D3" s="480" t="s">
        <v>109</v>
      </c>
      <c r="E3" s="481" t="s">
        <v>110</v>
      </c>
      <c r="F3" s="454" t="s">
        <v>109</v>
      </c>
      <c r="G3" s="482" t="s">
        <v>110</v>
      </c>
      <c r="H3" s="454" t="s">
        <v>109</v>
      </c>
      <c r="I3" s="482" t="s">
        <v>110</v>
      </c>
    </row>
    <row r="4" spans="1:9" ht="14.25" x14ac:dyDescent="0.2">
      <c r="A4" s="748" t="s">
        <v>394</v>
      </c>
      <c r="B4" s="704" t="s">
        <v>126</v>
      </c>
      <c r="C4" s="658" t="s">
        <v>127</v>
      </c>
      <c r="D4" s="699" t="e">
        <f>SUM(#REF!,#REF!,#REF!)</f>
        <v>#REF!</v>
      </c>
      <c r="E4" s="698"/>
      <c r="F4" s="696"/>
      <c r="G4" s="693"/>
      <c r="H4" s="773"/>
      <c r="I4" s="445"/>
    </row>
    <row r="5" spans="1:9" ht="14.25" x14ac:dyDescent="0.2">
      <c r="A5" s="433" t="s">
        <v>397</v>
      </c>
      <c r="B5" s="704" t="s">
        <v>194</v>
      </c>
      <c r="C5" s="701" t="s">
        <v>195</v>
      </c>
      <c r="D5" s="697">
        <v>20</v>
      </c>
      <c r="E5" s="695"/>
      <c r="F5" s="699"/>
      <c r="G5" s="698"/>
      <c r="H5" s="462"/>
      <c r="I5" s="455"/>
    </row>
    <row r="6" spans="1:9" ht="14.25" hidden="1" x14ac:dyDescent="0.2">
      <c r="A6" s="436"/>
      <c r="B6" s="665" t="s">
        <v>315</v>
      </c>
      <c r="C6" s="687" t="s">
        <v>305</v>
      </c>
      <c r="D6" s="683"/>
      <c r="E6" s="684"/>
      <c r="F6" s="685"/>
      <c r="G6" s="686"/>
      <c r="H6" s="463"/>
      <c r="I6" s="456"/>
    </row>
    <row r="7" spans="1:9" ht="25.5" hidden="1" x14ac:dyDescent="0.2">
      <c r="A7" s="433" t="s">
        <v>394</v>
      </c>
      <c r="B7" s="424" t="s">
        <v>290</v>
      </c>
      <c r="C7" s="423" t="s">
        <v>381</v>
      </c>
      <c r="D7" s="697">
        <v>0</v>
      </c>
      <c r="E7" s="695"/>
      <c r="F7" s="696"/>
      <c r="G7" s="693"/>
      <c r="H7" s="464"/>
      <c r="I7" s="457"/>
    </row>
    <row r="8" spans="1:9" ht="25.5" x14ac:dyDescent="0.2">
      <c r="A8" s="433" t="s">
        <v>395</v>
      </c>
      <c r="B8" s="656" t="s">
        <v>128</v>
      </c>
      <c r="C8" s="423" t="s">
        <v>382</v>
      </c>
      <c r="D8" s="697">
        <v>20</v>
      </c>
      <c r="E8" s="695"/>
      <c r="F8" s="690"/>
      <c r="G8" s="692"/>
      <c r="H8" s="465"/>
      <c r="I8" s="458"/>
    </row>
    <row r="9" spans="1:9" ht="25.5" x14ac:dyDescent="0.2">
      <c r="A9" s="433" t="s">
        <v>291</v>
      </c>
      <c r="B9" s="427" t="s">
        <v>129</v>
      </c>
      <c r="C9" s="443" t="s">
        <v>419</v>
      </c>
      <c r="D9" s="697">
        <v>23</v>
      </c>
      <c r="E9" s="695"/>
      <c r="F9" s="697"/>
      <c r="G9" s="695"/>
      <c r="H9" s="466"/>
      <c r="I9" s="459"/>
    </row>
    <row r="10" spans="1:9" ht="14.25" hidden="1" x14ac:dyDescent="0.2">
      <c r="A10" s="433" t="s">
        <v>291</v>
      </c>
      <c r="B10" s="427" t="s">
        <v>129</v>
      </c>
      <c r="C10" s="443" t="s">
        <v>187</v>
      </c>
      <c r="D10" s="697"/>
      <c r="E10" s="695"/>
      <c r="F10" s="697"/>
      <c r="G10" s="695"/>
      <c r="H10" s="466"/>
      <c r="I10" s="459"/>
    </row>
    <row r="11" spans="1:9" ht="14.25" x14ac:dyDescent="0.2">
      <c r="A11" s="433" t="s">
        <v>394</v>
      </c>
      <c r="B11" s="705" t="s">
        <v>130</v>
      </c>
      <c r="C11" s="703" t="s">
        <v>131</v>
      </c>
      <c r="D11" s="697"/>
      <c r="E11" s="695"/>
      <c r="F11" s="690"/>
      <c r="G11" s="692"/>
      <c r="H11" s="464">
        <v>30</v>
      </c>
      <c r="I11" s="461"/>
    </row>
    <row r="12" spans="1:9" ht="14.25" x14ac:dyDescent="0.2">
      <c r="A12" s="433"/>
      <c r="B12" s="657" t="s">
        <v>132</v>
      </c>
      <c r="C12" s="702" t="s">
        <v>123</v>
      </c>
      <c r="D12" s="697" t="e">
        <f>SUM(#REF!,#REF!+#REF!)</f>
        <v>#REF!</v>
      </c>
      <c r="E12" s="695"/>
      <c r="F12" s="697"/>
      <c r="G12" s="695"/>
      <c r="H12" s="464" t="e">
        <f>SUM(#REF!,#REF!+#REF!)</f>
        <v>#REF!</v>
      </c>
      <c r="I12" s="461"/>
    </row>
    <row r="13" spans="1:9" ht="14.25" x14ac:dyDescent="0.2">
      <c r="A13" s="433" t="s">
        <v>283</v>
      </c>
      <c r="B13" s="425" t="s">
        <v>233</v>
      </c>
      <c r="C13" s="283" t="s">
        <v>248</v>
      </c>
      <c r="D13" s="697">
        <v>25</v>
      </c>
      <c r="E13" s="695"/>
      <c r="F13" s="697"/>
      <c r="G13" s="695"/>
      <c r="H13" s="466"/>
      <c r="I13" s="461"/>
    </row>
    <row r="14" spans="1:9" ht="14.25" x14ac:dyDescent="0.2">
      <c r="A14" s="433" t="s">
        <v>283</v>
      </c>
      <c r="B14" s="425" t="s">
        <v>229</v>
      </c>
      <c r="C14" s="283" t="s">
        <v>197</v>
      </c>
      <c r="D14" s="697">
        <v>25</v>
      </c>
      <c r="E14" s="695"/>
      <c r="F14" s="697"/>
      <c r="G14" s="695"/>
      <c r="H14" s="466"/>
      <c r="I14" s="461"/>
    </row>
    <row r="15" spans="1:9" ht="14.25" x14ac:dyDescent="0.2">
      <c r="A15" s="433" t="s">
        <v>283</v>
      </c>
      <c r="B15" s="425" t="s">
        <v>250</v>
      </c>
      <c r="C15" s="283" t="s">
        <v>513</v>
      </c>
      <c r="D15" s="697">
        <v>25</v>
      </c>
      <c r="E15" s="695"/>
      <c r="F15" s="697"/>
      <c r="G15" s="695"/>
      <c r="H15" s="466"/>
      <c r="I15" s="461"/>
    </row>
    <row r="16" spans="1:9" ht="25.5" x14ac:dyDescent="0.2">
      <c r="A16" s="433" t="s">
        <v>396</v>
      </c>
      <c r="B16" s="430" t="s">
        <v>225</v>
      </c>
      <c r="C16" s="731" t="s">
        <v>514</v>
      </c>
      <c r="D16" s="697">
        <v>50</v>
      </c>
      <c r="E16" s="695"/>
      <c r="F16" s="697"/>
      <c r="G16" s="695"/>
      <c r="H16" s="464"/>
      <c r="I16" s="461"/>
    </row>
    <row r="17" spans="1:9" ht="15" thickBot="1" x14ac:dyDescent="0.25">
      <c r="A17" s="483"/>
      <c r="B17" s="759"/>
      <c r="C17" s="771"/>
      <c r="D17" s="642"/>
      <c r="E17" s="643"/>
      <c r="F17" s="642"/>
      <c r="G17" s="643"/>
      <c r="H17" s="642"/>
      <c r="I17" s="772"/>
    </row>
    <row r="18" spans="1:9" ht="15.75" customHeight="1" thickTop="1" thickBot="1" x14ac:dyDescent="0.25">
      <c r="A18" s="945" t="s">
        <v>399</v>
      </c>
      <c r="B18" s="957" t="s">
        <v>0</v>
      </c>
      <c r="C18" s="951" t="s">
        <v>214</v>
      </c>
      <c r="D18" s="942">
        <v>2021</v>
      </c>
      <c r="E18" s="943"/>
      <c r="F18" s="943"/>
      <c r="G18" s="943"/>
      <c r="H18" s="943"/>
      <c r="I18" s="944"/>
    </row>
    <row r="19" spans="1:9" ht="15" customHeight="1" thickTop="1" x14ac:dyDescent="0.2">
      <c r="A19" s="946"/>
      <c r="B19" s="958"/>
      <c r="C19" s="952"/>
      <c r="D19" s="889" t="s">
        <v>177</v>
      </c>
      <c r="E19" s="890"/>
      <c r="F19" s="889" t="s">
        <v>178</v>
      </c>
      <c r="G19" s="892"/>
      <c r="H19" s="889" t="s">
        <v>179</v>
      </c>
      <c r="I19" s="892"/>
    </row>
    <row r="20" spans="1:9" ht="15" thickBot="1" x14ac:dyDescent="0.25">
      <c r="A20" s="960"/>
      <c r="B20" s="958"/>
      <c r="C20" s="952"/>
      <c r="D20" s="654" t="s">
        <v>109</v>
      </c>
      <c r="E20" s="707" t="s">
        <v>110</v>
      </c>
      <c r="F20" s="675" t="s">
        <v>109</v>
      </c>
      <c r="G20" s="708" t="s">
        <v>110</v>
      </c>
      <c r="H20" s="675" t="s">
        <v>109</v>
      </c>
      <c r="I20" s="708" t="s">
        <v>110</v>
      </c>
    </row>
    <row r="21" spans="1:9" ht="25.5" x14ac:dyDescent="0.2">
      <c r="A21" s="751" t="s">
        <v>283</v>
      </c>
      <c r="B21" s="752" t="s">
        <v>133</v>
      </c>
      <c r="C21" s="753" t="s">
        <v>406</v>
      </c>
      <c r="D21" s="755">
        <v>49</v>
      </c>
      <c r="E21" s="754"/>
      <c r="F21" s="755"/>
      <c r="G21" s="756"/>
      <c r="H21" s="757"/>
      <c r="I21" s="758"/>
    </row>
    <row r="22" spans="1:9" ht="14.25" x14ac:dyDescent="0.2">
      <c r="A22" s="433" t="s">
        <v>394</v>
      </c>
      <c r="B22" s="678" t="s">
        <v>135</v>
      </c>
      <c r="C22" s="701" t="s">
        <v>136</v>
      </c>
      <c r="D22" s="648" t="e">
        <f>SUM(#REF!,#REF!+#REF!)</f>
        <v>#REF!</v>
      </c>
      <c r="E22" s="677"/>
      <c r="F22" s="645"/>
      <c r="G22" s="453"/>
      <c r="H22" s="469"/>
      <c r="I22" s="467"/>
    </row>
    <row r="23" spans="1:9" ht="14.25" x14ac:dyDescent="0.2">
      <c r="A23" s="434"/>
      <c r="B23" s="657" t="s">
        <v>137</v>
      </c>
      <c r="C23" s="655" t="s">
        <v>211</v>
      </c>
      <c r="D23" s="697" t="e">
        <f>SUM(#REF!,#REF!,#REF!)</f>
        <v>#REF!</v>
      </c>
      <c r="E23" s="695"/>
      <c r="F23" s="697"/>
      <c r="G23" s="740"/>
      <c r="H23" s="697" t="e">
        <f>SUM(#REF!,#REF!,#REF!)</f>
        <v>#REF!</v>
      </c>
      <c r="I23" s="461"/>
    </row>
    <row r="24" spans="1:9" ht="14.25" x14ac:dyDescent="0.2">
      <c r="A24" s="434" t="s">
        <v>397</v>
      </c>
      <c r="B24" s="426" t="s">
        <v>209</v>
      </c>
      <c r="C24" s="283" t="s">
        <v>497</v>
      </c>
      <c r="D24" s="699"/>
      <c r="E24" s="698"/>
      <c r="F24" s="699"/>
      <c r="G24" s="741"/>
      <c r="H24" s="742"/>
      <c r="I24" s="743"/>
    </row>
    <row r="25" spans="1:9" ht="14.25" x14ac:dyDescent="0.2">
      <c r="A25" s="434" t="s">
        <v>397</v>
      </c>
      <c r="B25" s="426" t="s">
        <v>210</v>
      </c>
      <c r="C25" s="283" t="s">
        <v>495</v>
      </c>
      <c r="D25" s="699"/>
      <c r="E25" s="698"/>
      <c r="F25" s="699"/>
      <c r="G25" s="741"/>
      <c r="H25" s="742"/>
      <c r="I25" s="743"/>
    </row>
    <row r="26" spans="1:9" ht="14.25" x14ac:dyDescent="0.2">
      <c r="A26" s="434" t="s">
        <v>397</v>
      </c>
      <c r="B26" s="426" t="s">
        <v>258</v>
      </c>
      <c r="C26" s="283" t="s">
        <v>496</v>
      </c>
      <c r="D26" s="699"/>
      <c r="E26" s="698"/>
      <c r="F26" s="699"/>
      <c r="G26" s="741"/>
      <c r="H26" s="742"/>
      <c r="I26" s="744"/>
    </row>
    <row r="27" spans="1:9" ht="14.25" x14ac:dyDescent="0.2">
      <c r="A27" s="434" t="s">
        <v>397</v>
      </c>
      <c r="B27" s="426" t="s">
        <v>284</v>
      </c>
      <c r="C27" s="421" t="s">
        <v>400</v>
      </c>
      <c r="D27" s="699"/>
      <c r="E27" s="698"/>
      <c r="F27" s="699"/>
      <c r="G27" s="741"/>
      <c r="H27" s="742"/>
      <c r="I27" s="743"/>
    </row>
    <row r="28" spans="1:9" ht="14.25" x14ac:dyDescent="0.2">
      <c r="A28" s="434"/>
      <c r="B28" s="681" t="s">
        <v>138</v>
      </c>
      <c r="C28" s="422" t="s">
        <v>2</v>
      </c>
      <c r="D28" s="699"/>
      <c r="E28" s="698"/>
      <c r="F28" s="699"/>
      <c r="G28" s="741"/>
      <c r="H28" s="742"/>
      <c r="I28" s="743"/>
    </row>
    <row r="29" spans="1:9" ht="103.5" x14ac:dyDescent="0.2">
      <c r="A29" s="434" t="s">
        <v>277</v>
      </c>
      <c r="B29" s="426" t="s">
        <v>391</v>
      </c>
      <c r="C29" s="421" t="s">
        <v>481</v>
      </c>
      <c r="D29" s="699"/>
      <c r="E29" s="698"/>
      <c r="F29" s="699"/>
      <c r="G29" s="745"/>
      <c r="H29" s="742"/>
      <c r="I29" s="743"/>
    </row>
    <row r="30" spans="1:9" ht="25.5" x14ac:dyDescent="0.2">
      <c r="A30" s="434" t="s">
        <v>277</v>
      </c>
      <c r="B30" s="426" t="s">
        <v>263</v>
      </c>
      <c r="C30" s="421" t="s">
        <v>480</v>
      </c>
      <c r="D30" s="699"/>
      <c r="E30" s="698"/>
      <c r="F30" s="699"/>
      <c r="G30" s="698"/>
      <c r="H30" s="742"/>
      <c r="I30" s="744"/>
    </row>
    <row r="31" spans="1:9" ht="25.5" x14ac:dyDescent="0.2">
      <c r="A31" s="434" t="s">
        <v>277</v>
      </c>
      <c r="B31" s="426" t="s">
        <v>407</v>
      </c>
      <c r="C31" s="421" t="s">
        <v>410</v>
      </c>
      <c r="D31" s="699"/>
      <c r="E31" s="698"/>
      <c r="F31" s="699"/>
      <c r="G31" s="698"/>
      <c r="H31" s="742"/>
      <c r="I31" s="744"/>
    </row>
    <row r="32" spans="1:9" ht="14.25" x14ac:dyDescent="0.2">
      <c r="A32" s="434" t="s">
        <v>277</v>
      </c>
      <c r="B32" s="426" t="s">
        <v>408</v>
      </c>
      <c r="C32" s="421" t="s">
        <v>411</v>
      </c>
      <c r="D32" s="699"/>
      <c r="E32" s="698"/>
      <c r="F32" s="699"/>
      <c r="G32" s="698"/>
      <c r="H32" s="742"/>
      <c r="I32" s="744"/>
    </row>
    <row r="33" spans="1:9" ht="14.25" x14ac:dyDescent="0.2">
      <c r="A33" s="434"/>
      <c r="B33" s="681" t="s">
        <v>188</v>
      </c>
      <c r="C33" s="702" t="s">
        <v>189</v>
      </c>
      <c r="D33" s="699"/>
      <c r="E33" s="698"/>
      <c r="F33" s="699"/>
      <c r="G33" s="698"/>
      <c r="H33" s="742"/>
      <c r="I33" s="743"/>
    </row>
    <row r="34" spans="1:9" ht="14.25" x14ac:dyDescent="0.2">
      <c r="A34" s="434" t="s">
        <v>397</v>
      </c>
      <c r="B34" s="426" t="s">
        <v>254</v>
      </c>
      <c r="C34" s="283" t="s">
        <v>255</v>
      </c>
      <c r="D34" s="699"/>
      <c r="E34" s="698"/>
      <c r="F34" s="699"/>
      <c r="G34" s="698"/>
      <c r="H34" s="742"/>
      <c r="I34" s="743"/>
    </row>
    <row r="35" spans="1:9" s="441" customFormat="1" ht="14.25" x14ac:dyDescent="0.2">
      <c r="A35" s="434" t="s">
        <v>397</v>
      </c>
      <c r="B35" s="426" t="s">
        <v>256</v>
      </c>
      <c r="C35" s="421" t="s">
        <v>257</v>
      </c>
      <c r="D35" s="699"/>
      <c r="E35" s="698"/>
      <c r="F35" s="699"/>
      <c r="G35" s="698"/>
      <c r="H35" s="742"/>
      <c r="I35" s="746"/>
    </row>
    <row r="36" spans="1:9" ht="15" x14ac:dyDescent="0.25">
      <c r="A36" s="434" t="s">
        <v>397</v>
      </c>
      <c r="B36" s="705" t="s">
        <v>190</v>
      </c>
      <c r="C36" s="703" t="s">
        <v>186</v>
      </c>
      <c r="D36" s="697">
        <v>23</v>
      </c>
      <c r="E36" s="695"/>
      <c r="F36" s="697"/>
      <c r="G36" s="695"/>
      <c r="H36" s="470"/>
      <c r="I36" s="468"/>
    </row>
    <row r="37" spans="1:9" ht="14.25" x14ac:dyDescent="0.2">
      <c r="A37" s="433" t="s">
        <v>394</v>
      </c>
      <c r="B37" s="705" t="s">
        <v>180</v>
      </c>
      <c r="C37" s="423" t="s">
        <v>383</v>
      </c>
      <c r="D37" s="697">
        <v>78</v>
      </c>
      <c r="E37" s="695"/>
      <c r="F37" s="690"/>
      <c r="G37" s="692"/>
      <c r="H37" s="471"/>
      <c r="I37" s="460"/>
    </row>
    <row r="38" spans="1:9" ht="14.25" x14ac:dyDescent="0.2">
      <c r="A38" s="483"/>
      <c r="B38" s="211"/>
      <c r="C38" s="765"/>
      <c r="D38" s="207"/>
      <c r="E38" s="208"/>
      <c r="F38" s="207"/>
      <c r="G38" s="208"/>
      <c r="H38" s="207"/>
      <c r="I38" s="209"/>
    </row>
    <row r="39" spans="1:9" ht="15" thickBot="1" x14ac:dyDescent="0.25">
      <c r="A39" s="483"/>
      <c r="B39" s="211"/>
      <c r="C39" s="766"/>
      <c r="D39" s="207"/>
      <c r="E39" s="208"/>
      <c r="F39" s="207"/>
      <c r="G39" s="208"/>
      <c r="H39" s="207"/>
      <c r="I39" s="209"/>
    </row>
    <row r="40" spans="1:9" ht="15.75" customHeight="1" thickTop="1" thickBot="1" x14ac:dyDescent="0.25">
      <c r="A40" s="945" t="s">
        <v>399</v>
      </c>
      <c r="B40" s="948" t="s">
        <v>0</v>
      </c>
      <c r="C40" s="951" t="s">
        <v>214</v>
      </c>
      <c r="D40" s="942">
        <v>2021</v>
      </c>
      <c r="E40" s="943"/>
      <c r="F40" s="943"/>
      <c r="G40" s="943"/>
      <c r="H40" s="943"/>
      <c r="I40" s="944"/>
    </row>
    <row r="41" spans="1:9" ht="15" customHeight="1" thickTop="1" x14ac:dyDescent="0.2">
      <c r="A41" s="946"/>
      <c r="B41" s="949"/>
      <c r="C41" s="952"/>
      <c r="D41" s="889" t="s">
        <v>177</v>
      </c>
      <c r="E41" s="890"/>
      <c r="F41" s="889" t="s">
        <v>178</v>
      </c>
      <c r="G41" s="892"/>
      <c r="H41" s="889" t="s">
        <v>179</v>
      </c>
      <c r="I41" s="892"/>
    </row>
    <row r="42" spans="1:9" ht="15" thickBot="1" x14ac:dyDescent="0.25">
      <c r="A42" s="947"/>
      <c r="B42" s="950"/>
      <c r="C42" s="953"/>
      <c r="D42" s="661" t="s">
        <v>109</v>
      </c>
      <c r="E42" s="662" t="s">
        <v>110</v>
      </c>
      <c r="F42" s="663" t="s">
        <v>109</v>
      </c>
      <c r="G42" s="664" t="s">
        <v>110</v>
      </c>
      <c r="H42" s="663" t="s">
        <v>109</v>
      </c>
      <c r="I42" s="664" t="s">
        <v>110</v>
      </c>
    </row>
    <row r="43" spans="1:9" ht="15.75" thickTop="1" thickBot="1" x14ac:dyDescent="0.25">
      <c r="A43" s="774"/>
      <c r="B43" s="775"/>
      <c r="C43" s="749"/>
      <c r="D43" s="660" t="e">
        <f>SUM(#REF!,#REF!,#REF!,#REF!)</f>
        <v>#REF!</v>
      </c>
      <c r="E43" s="707"/>
      <c r="F43" s="660" t="e">
        <f>SUM(#REF!,#REF!,#REF!,#REF!)</f>
        <v>#REF!</v>
      </c>
      <c r="G43" s="776"/>
      <c r="H43" s="660" t="e">
        <f>SUM(#REF!,#REF!,#REF!,#REF!)</f>
        <v>#REF!</v>
      </c>
      <c r="I43" s="708"/>
    </row>
    <row r="44" spans="1:9" ht="15" thickTop="1" x14ac:dyDescent="0.2">
      <c r="A44" s="433" t="s">
        <v>394</v>
      </c>
      <c r="B44" s="705" t="s">
        <v>139</v>
      </c>
      <c r="C44" s="760" t="s">
        <v>140</v>
      </c>
      <c r="D44" s="697"/>
      <c r="E44" s="695"/>
      <c r="F44" s="672"/>
      <c r="G44" s="673"/>
      <c r="H44" s="672"/>
      <c r="I44" s="408"/>
    </row>
    <row r="45" spans="1:9" ht="14.25" x14ac:dyDescent="0.2">
      <c r="A45" s="433" t="s">
        <v>394</v>
      </c>
      <c r="B45" s="657" t="s">
        <v>141</v>
      </c>
      <c r="C45" s="702" t="s">
        <v>8</v>
      </c>
      <c r="D45" s="697"/>
      <c r="E45" s="695"/>
      <c r="F45" s="672"/>
      <c r="G45" s="673"/>
      <c r="H45" s="672"/>
      <c r="I45" s="408"/>
    </row>
    <row r="46" spans="1:9" ht="14.25" x14ac:dyDescent="0.2">
      <c r="A46" s="433" t="s">
        <v>394</v>
      </c>
      <c r="B46" s="657" t="s">
        <v>142</v>
      </c>
      <c r="C46" s="702" t="s">
        <v>185</v>
      </c>
      <c r="D46" s="697"/>
      <c r="E46" s="218"/>
      <c r="F46" s="691"/>
      <c r="G46" s="646"/>
      <c r="H46" s="672"/>
      <c r="I46" s="408"/>
    </row>
    <row r="47" spans="1:9" s="441" customFormat="1" ht="14.25" x14ac:dyDescent="0.2">
      <c r="A47" s="434" t="s">
        <v>421</v>
      </c>
      <c r="B47" s="425" t="s">
        <v>252</v>
      </c>
      <c r="C47" s="421" t="s">
        <v>251</v>
      </c>
      <c r="D47" s="697"/>
      <c r="E47" s="673"/>
      <c r="F47" s="672"/>
      <c r="G47" s="673"/>
      <c r="H47" s="672"/>
      <c r="I47" s="408"/>
    </row>
    <row r="48" spans="1:9" s="441" customFormat="1" ht="14.25" x14ac:dyDescent="0.2">
      <c r="A48" s="434" t="s">
        <v>283</v>
      </c>
      <c r="B48" s="425" t="s">
        <v>259</v>
      </c>
      <c r="C48" s="421" t="s">
        <v>253</v>
      </c>
      <c r="D48" s="697"/>
      <c r="E48" s="673"/>
      <c r="F48" s="672"/>
      <c r="G48" s="673"/>
      <c r="H48" s="672"/>
      <c r="I48" s="408"/>
    </row>
    <row r="49" spans="1:9" s="441" customFormat="1" ht="14.25" x14ac:dyDescent="0.2">
      <c r="A49" s="777"/>
      <c r="B49" s="425"/>
      <c r="C49" s="421"/>
      <c r="D49" s="697" t="e">
        <f>SUM(#REF!,#REF!,#REF!,#REF!)</f>
        <v>#REF!</v>
      </c>
      <c r="E49" s="673"/>
      <c r="F49" s="697" t="e">
        <f>SUM(#REF!,#REF!,#REF!,#REF!)</f>
        <v>#REF!</v>
      </c>
      <c r="G49" s="673"/>
      <c r="H49" s="697" t="e">
        <f>SUM(#REF!,#REF!,#REF!,#REF!)</f>
        <v>#REF!</v>
      </c>
      <c r="I49" s="408"/>
    </row>
    <row r="50" spans="1:9" ht="38.25" x14ac:dyDescent="0.2">
      <c r="A50" s="954" t="s">
        <v>395</v>
      </c>
      <c r="B50" s="425" t="s">
        <v>287</v>
      </c>
      <c r="C50" s="283" t="s">
        <v>498</v>
      </c>
      <c r="D50" s="697"/>
      <c r="E50" s="695"/>
      <c r="F50" s="672"/>
      <c r="G50" s="673"/>
      <c r="H50" s="672"/>
      <c r="I50" s="414"/>
    </row>
    <row r="51" spans="1:9" ht="25.5" x14ac:dyDescent="0.2">
      <c r="A51" s="955"/>
      <c r="B51" s="425" t="s">
        <v>286</v>
      </c>
      <c r="C51" s="421" t="s">
        <v>479</v>
      </c>
      <c r="D51" s="697"/>
      <c r="E51" s="695"/>
      <c r="F51" s="672"/>
      <c r="G51" s="673"/>
      <c r="H51" s="672"/>
      <c r="I51" s="414"/>
    </row>
    <row r="52" spans="1:9" ht="25.5" x14ac:dyDescent="0.2">
      <c r="A52" s="956"/>
      <c r="B52" s="425" t="s">
        <v>401</v>
      </c>
      <c r="C52" s="421" t="s">
        <v>285</v>
      </c>
      <c r="D52" s="697"/>
      <c r="E52" s="695"/>
      <c r="F52" s="672"/>
      <c r="G52" s="673"/>
      <c r="H52" s="672"/>
      <c r="I52" s="414"/>
    </row>
    <row r="53" spans="1:9" ht="38.25" hidden="1" x14ac:dyDescent="0.2">
      <c r="A53" s="433" t="s">
        <v>291</v>
      </c>
      <c r="B53" s="657" t="s">
        <v>144</v>
      </c>
      <c r="C53" s="422" t="s">
        <v>412</v>
      </c>
      <c r="D53" s="697"/>
      <c r="E53" s="695"/>
      <c r="F53" s="672"/>
      <c r="G53" s="673"/>
      <c r="H53" s="672"/>
      <c r="I53" s="414"/>
    </row>
    <row r="54" spans="1:9" ht="25.5" x14ac:dyDescent="0.2">
      <c r="A54" s="433" t="s">
        <v>291</v>
      </c>
      <c r="B54" s="427" t="s">
        <v>144</v>
      </c>
      <c r="C54" s="726" t="s">
        <v>510</v>
      </c>
      <c r="D54" s="477"/>
      <c r="E54" s="447"/>
      <c r="F54" s="672"/>
      <c r="G54" s="673"/>
      <c r="H54" s="672"/>
      <c r="I54" s="414"/>
    </row>
    <row r="55" spans="1:9" ht="25.5" hidden="1" x14ac:dyDescent="0.2">
      <c r="A55" s="495" t="s">
        <v>277</v>
      </c>
      <c r="B55" s="705" t="s">
        <v>392</v>
      </c>
      <c r="C55" s="702" t="s">
        <v>499</v>
      </c>
      <c r="D55" s="697"/>
      <c r="E55" s="695"/>
      <c r="F55" s="672"/>
      <c r="G55" s="673"/>
      <c r="H55" s="672"/>
      <c r="I55" s="679"/>
    </row>
    <row r="56" spans="1:9" ht="25.5" x14ac:dyDescent="0.2">
      <c r="A56" s="433" t="s">
        <v>283</v>
      </c>
      <c r="B56" s="705" t="s">
        <v>145</v>
      </c>
      <c r="C56" s="423" t="s">
        <v>384</v>
      </c>
      <c r="D56" s="697"/>
      <c r="E56" s="695"/>
      <c r="F56" s="672"/>
      <c r="G56" s="673"/>
      <c r="H56" s="672"/>
      <c r="I56" s="409"/>
    </row>
    <row r="57" spans="1:9" ht="25.5" x14ac:dyDescent="0.2">
      <c r="A57" s="433" t="s">
        <v>395</v>
      </c>
      <c r="B57" s="682" t="s">
        <v>146</v>
      </c>
      <c r="C57" s="702" t="s">
        <v>509</v>
      </c>
      <c r="D57" s="644"/>
      <c r="E57" s="698"/>
      <c r="F57" s="674"/>
      <c r="G57" s="676"/>
      <c r="H57" s="674"/>
      <c r="I57" s="671"/>
    </row>
    <row r="58" spans="1:9" ht="14.25" x14ac:dyDescent="0.2">
      <c r="A58" s="433" t="s">
        <v>291</v>
      </c>
      <c r="B58" s="428" t="s">
        <v>148</v>
      </c>
      <c r="C58" s="443" t="s">
        <v>393</v>
      </c>
      <c r="D58" s="477">
        <v>22</v>
      </c>
      <c r="E58" s="695"/>
      <c r="F58" s="672"/>
      <c r="G58" s="673"/>
      <c r="H58" s="672"/>
      <c r="I58" s="409"/>
    </row>
    <row r="59" spans="1:9" ht="14.25" x14ac:dyDescent="0.2">
      <c r="A59" s="433" t="s">
        <v>291</v>
      </c>
      <c r="B59" s="427" t="s">
        <v>151</v>
      </c>
      <c r="C59" s="726" t="s">
        <v>125</v>
      </c>
      <c r="D59" s="697">
        <v>59</v>
      </c>
      <c r="E59" s="695"/>
      <c r="F59" s="672"/>
      <c r="G59" s="673"/>
      <c r="H59" s="672">
        <v>25</v>
      </c>
      <c r="I59" s="679"/>
    </row>
    <row r="60" spans="1:9" ht="14.25" x14ac:dyDescent="0.2">
      <c r="A60" s="954" t="s">
        <v>291</v>
      </c>
      <c r="B60" s="427" t="s">
        <v>152</v>
      </c>
      <c r="C60" s="726" t="s">
        <v>18</v>
      </c>
      <c r="D60" s="690"/>
      <c r="E60" s="692"/>
      <c r="F60" s="691"/>
      <c r="G60" s="646"/>
      <c r="H60" s="691"/>
      <c r="I60" s="640"/>
    </row>
    <row r="61" spans="1:9" ht="14.25" x14ac:dyDescent="0.2">
      <c r="A61" s="955"/>
      <c r="B61" s="427" t="s">
        <v>403</v>
      </c>
      <c r="C61" s="443" t="s">
        <v>507</v>
      </c>
      <c r="D61" s="653">
        <v>28</v>
      </c>
      <c r="E61" s="699"/>
      <c r="F61" s="672"/>
      <c r="G61" s="699"/>
      <c r="H61" s="674"/>
      <c r="I61" s="409"/>
    </row>
    <row r="62" spans="1:9" ht="15" thickBot="1" x14ac:dyDescent="0.25">
      <c r="A62" s="956"/>
      <c r="B62" s="427" t="s">
        <v>404</v>
      </c>
      <c r="C62" s="443" t="s">
        <v>508</v>
      </c>
      <c r="D62" s="767">
        <v>27</v>
      </c>
      <c r="E62" s="699"/>
      <c r="F62" s="763"/>
      <c r="G62" s="699"/>
      <c r="H62" s="674"/>
      <c r="I62" s="409"/>
    </row>
    <row r="63" spans="1:9" ht="15" thickTop="1" x14ac:dyDescent="0.2">
      <c r="A63" s="433"/>
      <c r="B63" s="657" t="s">
        <v>191</v>
      </c>
      <c r="C63" s="702" t="s">
        <v>192</v>
      </c>
      <c r="D63" s="478" t="e">
        <f>SUM(#REF!,#REF!)</f>
        <v>#REF!</v>
      </c>
      <c r="E63" s="181"/>
      <c r="F63" s="180"/>
      <c r="G63" s="181"/>
      <c r="H63" s="479"/>
      <c r="I63" s="183"/>
    </row>
    <row r="64" spans="1:9" ht="14.25" hidden="1" customHeight="1" x14ac:dyDescent="0.2">
      <c r="A64" s="433" t="s">
        <v>395</v>
      </c>
      <c r="B64" s="425" t="s">
        <v>202</v>
      </c>
      <c r="C64" s="283" t="s">
        <v>413</v>
      </c>
      <c r="D64" s="696"/>
      <c r="E64" s="693"/>
      <c r="F64" s="670"/>
      <c r="G64" s="693"/>
      <c r="H64" s="652"/>
      <c r="I64" s="175"/>
    </row>
    <row r="65" spans="1:9" ht="14.25" x14ac:dyDescent="0.2">
      <c r="A65" s="433" t="s">
        <v>395</v>
      </c>
      <c r="B65" s="425" t="s">
        <v>202</v>
      </c>
      <c r="C65" s="283" t="s">
        <v>500</v>
      </c>
      <c r="D65" s="697">
        <v>32</v>
      </c>
      <c r="E65" s="695"/>
      <c r="F65" s="672"/>
      <c r="G65" s="695"/>
      <c r="H65" s="761"/>
      <c r="I65" s="409"/>
    </row>
    <row r="66" spans="1:9" ht="14.25" hidden="1" customHeight="1" x14ac:dyDescent="0.2">
      <c r="A66" s="495" t="s">
        <v>277</v>
      </c>
      <c r="B66" s="425" t="s">
        <v>203</v>
      </c>
      <c r="C66" s="283" t="s">
        <v>238</v>
      </c>
      <c r="D66" s="648"/>
      <c r="E66" s="677"/>
      <c r="F66" s="647"/>
      <c r="G66" s="677"/>
      <c r="H66" s="762"/>
      <c r="I66" s="417"/>
    </row>
    <row r="67" spans="1:9" ht="14.25" x14ac:dyDescent="0.2">
      <c r="A67" s="434" t="s">
        <v>277</v>
      </c>
      <c r="B67" s="425" t="s">
        <v>203</v>
      </c>
      <c r="C67" s="421" t="s">
        <v>409</v>
      </c>
      <c r="D67" s="648">
        <v>33</v>
      </c>
      <c r="E67" s="677"/>
      <c r="F67" s="648"/>
      <c r="G67" s="677"/>
      <c r="H67" s="476"/>
      <c r="I67" s="417"/>
    </row>
    <row r="68" spans="1:9" ht="14.25" x14ac:dyDescent="0.2">
      <c r="A68" s="433" t="s">
        <v>395</v>
      </c>
      <c r="B68" s="705" t="s">
        <v>155</v>
      </c>
      <c r="C68" s="423" t="s">
        <v>385</v>
      </c>
      <c r="D68" s="697"/>
      <c r="E68" s="695"/>
      <c r="F68" s="697">
        <v>30</v>
      </c>
      <c r="G68" s="695"/>
      <c r="H68" s="651">
        <v>25</v>
      </c>
      <c r="I68" s="679"/>
    </row>
    <row r="69" spans="1:9" ht="25.5" hidden="1" x14ac:dyDescent="0.2">
      <c r="A69" s="433" t="s">
        <v>283</v>
      </c>
      <c r="B69" s="429" t="s">
        <v>249</v>
      </c>
      <c r="C69" s="423" t="s">
        <v>268</v>
      </c>
      <c r="D69" s="699"/>
      <c r="E69" s="698"/>
      <c r="F69" s="674"/>
      <c r="G69" s="676"/>
      <c r="H69" s="674"/>
      <c r="I69" s="671"/>
    </row>
    <row r="70" spans="1:9" ht="25.5" x14ac:dyDescent="0.2">
      <c r="A70" s="433" t="s">
        <v>283</v>
      </c>
      <c r="B70" s="705" t="s">
        <v>157</v>
      </c>
      <c r="C70" s="423" t="s">
        <v>386</v>
      </c>
      <c r="D70" s="697">
        <v>39</v>
      </c>
      <c r="E70" s="695"/>
      <c r="F70" s="672">
        <v>40</v>
      </c>
      <c r="G70" s="673"/>
      <c r="H70" s="672" t="s">
        <v>515</v>
      </c>
      <c r="I70" s="671"/>
    </row>
    <row r="71" spans="1:9" ht="25.5" hidden="1" x14ac:dyDescent="0.2">
      <c r="A71" s="495" t="s">
        <v>395</v>
      </c>
      <c r="B71" s="705" t="s">
        <v>182</v>
      </c>
      <c r="C71" s="444" t="s">
        <v>414</v>
      </c>
      <c r="D71" s="648"/>
      <c r="E71" s="677"/>
      <c r="F71" s="647"/>
      <c r="G71" s="442"/>
      <c r="H71" s="647"/>
      <c r="I71" s="413"/>
    </row>
    <row r="72" spans="1:9" ht="14.25" x14ac:dyDescent="0.2">
      <c r="A72" s="495"/>
      <c r="B72" s="705"/>
      <c r="C72" s="444"/>
      <c r="D72" s="648" t="e">
        <f>SUM(#REF!,#REF!,#REF!,#REF!)</f>
        <v>#REF!</v>
      </c>
      <c r="E72" s="677"/>
      <c r="F72" s="648" t="e">
        <f>SUM(#REF!,F83:F86,#REF!)</f>
        <v>#REF!</v>
      </c>
      <c r="G72" s="442"/>
      <c r="H72" s="648" t="e">
        <f>SUM(#REF!,H83:H86,#REF!)</f>
        <v>#REF!</v>
      </c>
      <c r="I72" s="413"/>
    </row>
    <row r="73" spans="1:9" ht="26.25" thickBot="1" x14ac:dyDescent="0.25">
      <c r="A73" s="434" t="s">
        <v>395</v>
      </c>
      <c r="B73" s="705" t="s">
        <v>182</v>
      </c>
      <c r="C73" s="444" t="s">
        <v>506</v>
      </c>
      <c r="D73" s="648"/>
      <c r="E73" s="677"/>
      <c r="F73" s="647"/>
      <c r="G73" s="442"/>
      <c r="H73" s="647"/>
      <c r="I73" s="410"/>
    </row>
    <row r="74" spans="1:9" ht="15" thickTop="1" x14ac:dyDescent="0.2">
      <c r="A74" s="434"/>
      <c r="B74" s="657" t="s">
        <v>158</v>
      </c>
      <c r="C74" s="702" t="s">
        <v>1</v>
      </c>
      <c r="D74" s="764"/>
      <c r="E74" s="737"/>
      <c r="F74" s="736"/>
      <c r="G74" s="738"/>
      <c r="H74" s="736"/>
      <c r="I74" s="739"/>
    </row>
    <row r="75" spans="1:9" ht="14.25" hidden="1" customHeight="1" x14ac:dyDescent="0.2">
      <c r="A75" s="434" t="s">
        <v>395</v>
      </c>
      <c r="B75" s="425" t="s">
        <v>204</v>
      </c>
      <c r="C75" s="283" t="s">
        <v>415</v>
      </c>
      <c r="D75" s="697"/>
      <c r="E75" s="695"/>
      <c r="F75" s="672"/>
      <c r="G75" s="673"/>
      <c r="H75" s="672"/>
      <c r="I75" s="408"/>
    </row>
    <row r="76" spans="1:9" ht="14.25" hidden="1" customHeight="1" x14ac:dyDescent="0.2">
      <c r="A76" s="434" t="s">
        <v>277</v>
      </c>
      <c r="B76" s="425" t="s">
        <v>205</v>
      </c>
      <c r="C76" s="283" t="s">
        <v>416</v>
      </c>
      <c r="D76" s="697"/>
      <c r="E76" s="695"/>
      <c r="F76" s="672"/>
      <c r="G76" s="673"/>
      <c r="H76" s="672"/>
      <c r="I76" s="408"/>
    </row>
    <row r="77" spans="1:9" ht="14.25" x14ac:dyDescent="0.2">
      <c r="A77" s="434" t="s">
        <v>395</v>
      </c>
      <c r="B77" s="425" t="s">
        <v>204</v>
      </c>
      <c r="C77" s="421" t="s">
        <v>501</v>
      </c>
      <c r="D77" s="697"/>
      <c r="E77" s="695"/>
      <c r="F77" s="672"/>
      <c r="G77" s="673"/>
      <c r="H77" s="672"/>
      <c r="I77" s="408"/>
    </row>
    <row r="78" spans="1:9" ht="14.25" x14ac:dyDescent="0.2">
      <c r="A78" s="434" t="s">
        <v>277</v>
      </c>
      <c r="B78" s="425" t="s">
        <v>205</v>
      </c>
      <c r="C78" s="283" t="s">
        <v>502</v>
      </c>
      <c r="D78" s="697"/>
      <c r="E78" s="695"/>
      <c r="F78" s="672"/>
      <c r="G78" s="673"/>
      <c r="H78" s="672"/>
      <c r="I78" s="408"/>
    </row>
    <row r="79" spans="1:9" ht="15" thickBot="1" x14ac:dyDescent="0.25">
      <c r="A79" s="770"/>
      <c r="B79" s="768"/>
      <c r="C79" s="769"/>
      <c r="D79" s="642"/>
      <c r="E79" s="643"/>
      <c r="F79" s="642"/>
      <c r="G79" s="643"/>
      <c r="H79" s="642"/>
      <c r="I79" s="218"/>
    </row>
    <row r="80" spans="1:9" ht="15.75" customHeight="1" thickTop="1" thickBot="1" x14ac:dyDescent="0.25">
      <c r="A80" s="945" t="s">
        <v>399</v>
      </c>
      <c r="B80" s="957" t="s">
        <v>0</v>
      </c>
      <c r="C80" s="951" t="s">
        <v>214</v>
      </c>
      <c r="D80" s="942">
        <v>2021</v>
      </c>
      <c r="E80" s="943"/>
      <c r="F80" s="943"/>
      <c r="G80" s="943"/>
      <c r="H80" s="943"/>
      <c r="I80" s="944"/>
    </row>
    <row r="81" spans="1:9" ht="15" customHeight="1" thickTop="1" x14ac:dyDescent="0.2">
      <c r="A81" s="946"/>
      <c r="B81" s="958"/>
      <c r="C81" s="952"/>
      <c r="D81" s="889" t="s">
        <v>177</v>
      </c>
      <c r="E81" s="890"/>
      <c r="F81" s="889" t="s">
        <v>178</v>
      </c>
      <c r="G81" s="892"/>
      <c r="H81" s="889" t="s">
        <v>179</v>
      </c>
      <c r="I81" s="892"/>
    </row>
    <row r="82" spans="1:9" ht="15" thickBot="1" x14ac:dyDescent="0.25">
      <c r="A82" s="947"/>
      <c r="B82" s="959"/>
      <c r="C82" s="953"/>
      <c r="D82" s="661" t="s">
        <v>109</v>
      </c>
      <c r="E82" s="662" t="s">
        <v>110</v>
      </c>
      <c r="F82" s="663" t="s">
        <v>109</v>
      </c>
      <c r="G82" s="664" t="s">
        <v>110</v>
      </c>
      <c r="H82" s="663" t="s">
        <v>109</v>
      </c>
      <c r="I82" s="664" t="s">
        <v>110</v>
      </c>
    </row>
    <row r="83" spans="1:9" ht="15" thickTop="1" x14ac:dyDescent="0.2">
      <c r="A83" s="747" t="s">
        <v>395</v>
      </c>
      <c r="B83" s="704" t="s">
        <v>159</v>
      </c>
      <c r="C83" s="659" t="s">
        <v>503</v>
      </c>
      <c r="D83" s="674"/>
      <c r="E83" s="698"/>
      <c r="F83" s="674"/>
      <c r="G83" s="676"/>
      <c r="H83" s="674"/>
      <c r="I83" s="407"/>
    </row>
    <row r="84" spans="1:9" s="441" customFormat="1" ht="14.25" hidden="1" customHeight="1" x14ac:dyDescent="0.2">
      <c r="A84" s="434" t="s">
        <v>395</v>
      </c>
      <c r="B84" s="426" t="s">
        <v>398</v>
      </c>
      <c r="C84" s="727" t="s">
        <v>420</v>
      </c>
      <c r="D84" s="674"/>
      <c r="E84" s="698"/>
      <c r="F84" s="674"/>
      <c r="G84" s="676"/>
      <c r="H84" s="674"/>
      <c r="I84" s="407"/>
    </row>
    <row r="85" spans="1:9" s="441" customFormat="1" ht="14.25" hidden="1" customHeight="1" x14ac:dyDescent="0.2">
      <c r="A85" s="434" t="s">
        <v>397</v>
      </c>
      <c r="B85" s="426" t="s">
        <v>232</v>
      </c>
      <c r="C85" s="727" t="s">
        <v>417</v>
      </c>
      <c r="D85" s="674"/>
      <c r="E85" s="698"/>
      <c r="F85" s="674"/>
      <c r="G85" s="676"/>
      <c r="H85" s="674"/>
      <c r="I85" s="407"/>
    </row>
    <row r="86" spans="1:9" ht="14.25" x14ac:dyDescent="0.2">
      <c r="A86" s="434" t="s">
        <v>395</v>
      </c>
      <c r="B86" s="705" t="s">
        <v>161</v>
      </c>
      <c r="C86" s="423" t="s">
        <v>387</v>
      </c>
      <c r="D86" s="672"/>
      <c r="E86" s="695"/>
      <c r="F86" s="672"/>
      <c r="G86" s="673"/>
      <c r="H86" s="415"/>
      <c r="I86" s="416"/>
    </row>
    <row r="87" spans="1:9" ht="63.75" x14ac:dyDescent="0.2">
      <c r="A87" s="434" t="s">
        <v>277</v>
      </c>
      <c r="B87" s="657" t="s">
        <v>206</v>
      </c>
      <c r="C87" s="702" t="s">
        <v>505</v>
      </c>
      <c r="D87" s="672">
        <v>85</v>
      </c>
      <c r="E87" s="695"/>
      <c r="F87" s="672"/>
      <c r="G87" s="673"/>
      <c r="H87" s="415"/>
      <c r="I87" s="416"/>
    </row>
    <row r="88" spans="1:9" ht="14.25" x14ac:dyDescent="0.2">
      <c r="A88" s="433" t="s">
        <v>395</v>
      </c>
      <c r="B88" s="657" t="s">
        <v>174</v>
      </c>
      <c r="C88" s="702" t="s">
        <v>175</v>
      </c>
      <c r="D88" s="672"/>
      <c r="E88" s="695"/>
      <c r="F88" s="672"/>
      <c r="G88" s="673"/>
      <c r="H88" s="672"/>
      <c r="I88" s="408"/>
    </row>
    <row r="89" spans="1:9" s="441" customFormat="1" ht="38.25" x14ac:dyDescent="0.2">
      <c r="A89" s="434" t="s">
        <v>395</v>
      </c>
      <c r="B89" s="425" t="s">
        <v>288</v>
      </c>
      <c r="C89" s="728" t="s">
        <v>418</v>
      </c>
      <c r="D89" s="647">
        <v>44</v>
      </c>
      <c r="E89" s="677"/>
      <c r="F89" s="647"/>
      <c r="G89" s="442"/>
      <c r="H89" s="647"/>
      <c r="I89" s="410"/>
    </row>
    <row r="90" spans="1:9" s="441" customFormat="1" ht="26.25" thickBot="1" x14ac:dyDescent="0.25">
      <c r="A90" s="434" t="s">
        <v>395</v>
      </c>
      <c r="B90" s="425" t="s">
        <v>289</v>
      </c>
      <c r="C90" s="728" t="s">
        <v>504</v>
      </c>
      <c r="D90" s="672"/>
      <c r="E90" s="677"/>
      <c r="F90" s="647">
        <v>20</v>
      </c>
      <c r="G90" s="442"/>
      <c r="H90" s="647"/>
      <c r="I90" s="410"/>
    </row>
    <row r="91" spans="1:9" ht="15" hidden="1" thickBot="1" x14ac:dyDescent="0.25">
      <c r="A91" s="688"/>
      <c r="B91" s="689" t="s">
        <v>162</v>
      </c>
      <c r="C91" s="729" t="s">
        <v>107</v>
      </c>
      <c r="D91" s="184"/>
      <c r="E91" s="185"/>
      <c r="F91" s="184"/>
      <c r="G91" s="185"/>
      <c r="H91" s="184"/>
      <c r="I91" s="438"/>
    </row>
    <row r="92" spans="1:9" ht="39" thickTop="1" x14ac:dyDescent="0.2">
      <c r="A92" s="433" t="s">
        <v>293</v>
      </c>
      <c r="B92" s="431" t="s">
        <v>492</v>
      </c>
      <c r="C92" s="730" t="s">
        <v>511</v>
      </c>
      <c r="D92" s="736">
        <v>7</v>
      </c>
      <c r="E92" s="737"/>
      <c r="F92" s="736"/>
      <c r="G92" s="738"/>
      <c r="H92" s="736"/>
      <c r="I92" s="739"/>
    </row>
    <row r="93" spans="1:9" ht="14.25" x14ac:dyDescent="0.2">
      <c r="A93" s="433" t="s">
        <v>293</v>
      </c>
      <c r="B93" s="431" t="s">
        <v>162</v>
      </c>
      <c r="C93" s="730" t="s">
        <v>512</v>
      </c>
      <c r="D93" s="674"/>
      <c r="E93" s="698"/>
      <c r="F93" s="674"/>
      <c r="G93" s="676"/>
      <c r="H93" s="674"/>
      <c r="I93" s="446"/>
    </row>
    <row r="94" spans="1:9" s="168" customFormat="1" ht="26.25" thickBot="1" x14ac:dyDescent="0.25">
      <c r="A94" s="433" t="s">
        <v>293</v>
      </c>
      <c r="B94" s="430" t="s">
        <v>193</v>
      </c>
      <c r="C94" s="731" t="s">
        <v>390</v>
      </c>
      <c r="D94" s="674">
        <v>7</v>
      </c>
      <c r="E94" s="695"/>
      <c r="F94" s="674"/>
      <c r="G94" s="676"/>
      <c r="H94" s="672"/>
      <c r="I94" s="408"/>
    </row>
    <row r="95" spans="1:9" ht="39" thickTop="1" x14ac:dyDescent="0.2">
      <c r="A95" s="748" t="s">
        <v>293</v>
      </c>
      <c r="B95" s="451" t="s">
        <v>172</v>
      </c>
      <c r="C95" s="452" t="s">
        <v>493</v>
      </c>
      <c r="D95" s="736">
        <v>5</v>
      </c>
      <c r="E95" s="737"/>
      <c r="F95" s="650"/>
      <c r="G95" s="737"/>
      <c r="H95" s="736">
        <v>8</v>
      </c>
      <c r="I95" s="671"/>
    </row>
    <row r="96" spans="1:9" s="168" customFormat="1" ht="14.25" x14ac:dyDescent="0.2">
      <c r="A96" s="433" t="s">
        <v>341</v>
      </c>
      <c r="B96" s="432" t="s">
        <v>207</v>
      </c>
      <c r="C96" s="732" t="s">
        <v>389</v>
      </c>
      <c r="D96" s="674">
        <v>10</v>
      </c>
      <c r="E96" s="698"/>
      <c r="F96" s="674"/>
      <c r="G96" s="676"/>
      <c r="H96" s="725"/>
      <c r="I96" s="671"/>
    </row>
    <row r="97" spans="1:9" ht="25.5" x14ac:dyDescent="0.2">
      <c r="A97" s="433" t="s">
        <v>341</v>
      </c>
      <c r="B97" s="694" t="s">
        <v>208</v>
      </c>
      <c r="C97" s="423" t="s">
        <v>388</v>
      </c>
      <c r="D97" s="672">
        <v>10</v>
      </c>
      <c r="E97" s="695"/>
      <c r="F97" s="672"/>
      <c r="G97" s="673"/>
      <c r="H97" s="672">
        <v>15</v>
      </c>
      <c r="I97" s="669"/>
    </row>
    <row r="98" spans="1:9" s="668" customFormat="1" ht="15" x14ac:dyDescent="0.2">
      <c r="A98" s="472"/>
      <c r="B98" s="473" t="s">
        <v>176</v>
      </c>
      <c r="C98" s="733" t="s">
        <v>5</v>
      </c>
      <c r="D98" s="448"/>
      <c r="E98" s="411"/>
      <c r="F98" s="448"/>
      <c r="G98" s="412"/>
      <c r="H98" s="474"/>
      <c r="I98" s="475"/>
    </row>
    <row r="99" spans="1:9" s="668" customFormat="1" ht="15" x14ac:dyDescent="0.2">
      <c r="A99" s="435" t="s">
        <v>283</v>
      </c>
      <c r="B99" s="420" t="s">
        <v>199</v>
      </c>
      <c r="C99" s="734" t="s">
        <v>405</v>
      </c>
      <c r="D99" s="647">
        <v>20</v>
      </c>
      <c r="E99" s="677"/>
      <c r="F99" s="647"/>
      <c r="G99" s="442"/>
      <c r="H99" s="449"/>
      <c r="I99" s="450"/>
    </row>
    <row r="100" spans="1:9" ht="15" thickBot="1" x14ac:dyDescent="0.25">
      <c r="A100" s="489" t="s">
        <v>396</v>
      </c>
      <c r="B100" s="490" t="s">
        <v>200</v>
      </c>
      <c r="C100" s="735" t="s">
        <v>201</v>
      </c>
      <c r="D100" s="485">
        <v>20</v>
      </c>
      <c r="E100" s="680"/>
      <c r="F100" s="485"/>
      <c r="G100" s="486"/>
      <c r="H100" s="487"/>
      <c r="I100" s="488"/>
    </row>
    <row r="101" spans="1:9" ht="16.5" hidden="1" customHeight="1" thickTop="1" thickBot="1" x14ac:dyDescent="0.25">
      <c r="A101" s="437"/>
      <c r="B101" s="706"/>
      <c r="C101" s="700" t="s">
        <v>198</v>
      </c>
      <c r="D101" s="484"/>
      <c r="E101" s="484"/>
      <c r="F101" s="484"/>
      <c r="G101" s="484"/>
      <c r="H101" s="484"/>
      <c r="I101" s="484"/>
    </row>
    <row r="102" spans="1:9" ht="13.5" thickTop="1" x14ac:dyDescent="0.2"/>
  </sheetData>
  <mergeCells count="30">
    <mergeCell ref="A1:A3"/>
    <mergeCell ref="B1:B3"/>
    <mergeCell ref="C1:C3"/>
    <mergeCell ref="D1:I1"/>
    <mergeCell ref="D2:E2"/>
    <mergeCell ref="F2:G2"/>
    <mergeCell ref="H2:I2"/>
    <mergeCell ref="A18:A20"/>
    <mergeCell ref="B18:B20"/>
    <mergeCell ref="C18:C20"/>
    <mergeCell ref="D18:I18"/>
    <mergeCell ref="D19:E19"/>
    <mergeCell ref="F19:G19"/>
    <mergeCell ref="H19:I19"/>
    <mergeCell ref="D80:I80"/>
    <mergeCell ref="D81:E81"/>
    <mergeCell ref="F81:G81"/>
    <mergeCell ref="H81:I81"/>
    <mergeCell ref="A40:A42"/>
    <mergeCell ref="B40:B42"/>
    <mergeCell ref="C40:C42"/>
    <mergeCell ref="D40:I40"/>
    <mergeCell ref="D41:E41"/>
    <mergeCell ref="F41:G41"/>
    <mergeCell ref="H41:I41"/>
    <mergeCell ref="A50:A52"/>
    <mergeCell ref="A60:A62"/>
    <mergeCell ref="A80:A82"/>
    <mergeCell ref="B80:B82"/>
    <mergeCell ref="C80:C82"/>
  </mergeCells>
  <pageMargins left="0.15748031496062992" right="0.15748031496062992" top="0.15748031496062992" bottom="0.15748031496062992" header="0.15748031496062992" footer="0.23622047244094491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Zeros="0" tabSelected="1" zoomScale="84" zoomScaleNormal="84" zoomScalePageLayoutView="110" workbookViewId="0">
      <selection activeCell="F5" sqref="F5:G5"/>
    </sheetView>
  </sheetViews>
  <sheetFormatPr defaultColWidth="9.140625" defaultRowHeight="15.75" x14ac:dyDescent="0.25"/>
  <cols>
    <col min="1" max="1" width="20.5703125" style="785" customWidth="1"/>
    <col min="2" max="2" width="79.28515625" style="786" customWidth="1"/>
    <col min="3" max="3" width="17" style="786" customWidth="1"/>
    <col min="4" max="4" width="29.7109375" style="786" bestFit="1" customWidth="1"/>
    <col min="5" max="5" width="16.5703125" style="786" bestFit="1" customWidth="1"/>
    <col min="6" max="6" width="20.28515625" style="786" bestFit="1" customWidth="1"/>
    <col min="7" max="7" width="16.85546875" style="786" bestFit="1" customWidth="1"/>
    <col min="8" max="16384" width="9.140625" style="778"/>
  </cols>
  <sheetData>
    <row r="1" spans="1:7" ht="20.25" x14ac:dyDescent="0.3">
      <c r="A1" s="835" t="s">
        <v>555</v>
      </c>
      <c r="B1" s="835"/>
      <c r="C1" s="835"/>
      <c r="D1" s="835"/>
      <c r="E1" s="835"/>
      <c r="F1" s="835"/>
      <c r="G1" s="835"/>
    </row>
    <row r="2" spans="1:7" ht="18.75" x14ac:dyDescent="0.3">
      <c r="A2" s="836" t="s">
        <v>561</v>
      </c>
      <c r="B2" s="836"/>
      <c r="C2" s="836"/>
      <c r="D2" s="836"/>
      <c r="E2" s="836"/>
      <c r="F2" s="836"/>
      <c r="G2" s="836"/>
    </row>
    <row r="3" spans="1:7" ht="18.75" x14ac:dyDescent="0.3">
      <c r="A3" s="791"/>
      <c r="B3" s="791"/>
      <c r="C3" s="793"/>
      <c r="D3" s="791"/>
      <c r="E3" s="791"/>
      <c r="F3" s="792"/>
      <c r="G3" s="791"/>
    </row>
    <row r="4" spans="1:7" ht="18.75" x14ac:dyDescent="0.3">
      <c r="A4" s="837" t="s">
        <v>587</v>
      </c>
      <c r="B4" s="837"/>
      <c r="C4" s="837"/>
      <c r="D4" s="837"/>
      <c r="E4" s="837"/>
      <c r="F4" s="837"/>
      <c r="G4" s="837"/>
    </row>
    <row r="5" spans="1:7" ht="15.75" customHeight="1" x14ac:dyDescent="0.25">
      <c r="A5" s="839" t="s">
        <v>0</v>
      </c>
      <c r="B5" s="839" t="s">
        <v>531</v>
      </c>
      <c r="C5" s="839" t="s">
        <v>589</v>
      </c>
      <c r="D5" s="839" t="s">
        <v>528</v>
      </c>
      <c r="E5" s="839" t="s">
        <v>529</v>
      </c>
      <c r="F5" s="850" t="s">
        <v>530</v>
      </c>
      <c r="G5" s="850"/>
    </row>
    <row r="6" spans="1:7" ht="31.5" x14ac:dyDescent="0.25">
      <c r="A6" s="839"/>
      <c r="B6" s="839"/>
      <c r="C6" s="839"/>
      <c r="D6" s="839"/>
      <c r="E6" s="839"/>
      <c r="F6" s="794" t="s">
        <v>556</v>
      </c>
      <c r="G6" s="794" t="s">
        <v>557</v>
      </c>
    </row>
    <row r="7" spans="1:7" x14ac:dyDescent="0.25">
      <c r="A7" s="838" t="s">
        <v>535</v>
      </c>
      <c r="B7" s="838"/>
      <c r="C7" s="838"/>
      <c r="D7" s="838"/>
      <c r="E7" s="838"/>
      <c r="F7" s="838"/>
      <c r="G7" s="838"/>
    </row>
    <row r="8" spans="1:7" ht="31.5" x14ac:dyDescent="0.25">
      <c r="A8" s="779" t="s">
        <v>135</v>
      </c>
      <c r="B8" s="780" t="s">
        <v>576</v>
      </c>
      <c r="C8" s="840">
        <v>45177</v>
      </c>
      <c r="D8" s="843" t="s">
        <v>542</v>
      </c>
      <c r="E8" s="846" t="s">
        <v>553</v>
      </c>
      <c r="F8" s="846" t="s">
        <v>558</v>
      </c>
      <c r="G8" s="843" t="s">
        <v>551</v>
      </c>
    </row>
    <row r="9" spans="1:7" x14ac:dyDescent="0.25">
      <c r="A9" s="779" t="s">
        <v>126</v>
      </c>
      <c r="B9" s="781" t="s">
        <v>127</v>
      </c>
      <c r="C9" s="841"/>
      <c r="D9" s="844"/>
      <c r="E9" s="841"/>
      <c r="F9" s="841"/>
      <c r="G9" s="844"/>
    </row>
    <row r="10" spans="1:7" ht="16.5" customHeight="1" x14ac:dyDescent="0.25">
      <c r="A10" s="779" t="s">
        <v>139</v>
      </c>
      <c r="B10" s="780" t="s">
        <v>577</v>
      </c>
      <c r="C10" s="841"/>
      <c r="D10" s="844"/>
      <c r="E10" s="841"/>
      <c r="F10" s="841"/>
      <c r="G10" s="844"/>
    </row>
    <row r="11" spans="1:7" x14ac:dyDescent="0.25">
      <c r="A11" s="779" t="s">
        <v>569</v>
      </c>
      <c r="B11" s="780" t="s">
        <v>583</v>
      </c>
      <c r="C11" s="842"/>
      <c r="D11" s="845"/>
      <c r="E11" s="842"/>
      <c r="F11" s="842"/>
      <c r="G11" s="845"/>
    </row>
    <row r="12" spans="1:7" ht="13.5" customHeight="1" x14ac:dyDescent="0.25">
      <c r="A12" s="972"/>
      <c r="B12" s="973"/>
      <c r="C12" s="973"/>
      <c r="D12" s="974"/>
      <c r="E12" s="974"/>
      <c r="F12" s="974"/>
      <c r="G12" s="974"/>
    </row>
    <row r="13" spans="1:7" x14ac:dyDescent="0.25">
      <c r="A13" s="838" t="s">
        <v>532</v>
      </c>
      <c r="B13" s="838"/>
      <c r="C13" s="838"/>
      <c r="D13" s="838"/>
      <c r="E13" s="838"/>
      <c r="F13" s="838"/>
      <c r="G13" s="838"/>
    </row>
    <row r="14" spans="1:7" ht="31.5" x14ac:dyDescent="0.25">
      <c r="A14" s="779" t="s">
        <v>133</v>
      </c>
      <c r="B14" s="780" t="s">
        <v>545</v>
      </c>
      <c r="C14" s="840">
        <v>45177</v>
      </c>
      <c r="D14" s="853" t="s">
        <v>544</v>
      </c>
      <c r="E14" s="856" t="s">
        <v>588</v>
      </c>
      <c r="F14" s="856" t="s">
        <v>558</v>
      </c>
      <c r="G14" s="859" t="s">
        <v>551</v>
      </c>
    </row>
    <row r="15" spans="1:7" ht="31.5" x14ac:dyDescent="0.25">
      <c r="A15" s="779" t="s">
        <v>142</v>
      </c>
      <c r="B15" s="782" t="s">
        <v>581</v>
      </c>
      <c r="C15" s="851"/>
      <c r="D15" s="854"/>
      <c r="E15" s="857"/>
      <c r="F15" s="857"/>
      <c r="G15" s="860"/>
    </row>
    <row r="16" spans="1:7" ht="31.5" x14ac:dyDescent="0.25">
      <c r="A16" s="779" t="s">
        <v>145</v>
      </c>
      <c r="B16" s="780" t="s">
        <v>546</v>
      </c>
      <c r="C16" s="851"/>
      <c r="D16" s="854"/>
      <c r="E16" s="857"/>
      <c r="F16" s="857"/>
      <c r="G16" s="860"/>
    </row>
    <row r="17" spans="1:7" x14ac:dyDescent="0.25">
      <c r="A17" s="779" t="s">
        <v>233</v>
      </c>
      <c r="B17" s="780" t="s">
        <v>248</v>
      </c>
      <c r="C17" s="851"/>
      <c r="D17" s="854"/>
      <c r="E17" s="857"/>
      <c r="F17" s="857"/>
      <c r="G17" s="860"/>
    </row>
    <row r="18" spans="1:7" x14ac:dyDescent="0.25">
      <c r="A18" s="779" t="s">
        <v>229</v>
      </c>
      <c r="B18" s="780" t="s">
        <v>574</v>
      </c>
      <c r="C18" s="851"/>
      <c r="D18" s="854"/>
      <c r="E18" s="857"/>
      <c r="F18" s="857"/>
      <c r="G18" s="860"/>
    </row>
    <row r="19" spans="1:7" x14ac:dyDescent="0.25">
      <c r="A19" s="779" t="s">
        <v>250</v>
      </c>
      <c r="B19" s="780" t="s">
        <v>523</v>
      </c>
      <c r="C19" s="851"/>
      <c r="D19" s="854"/>
      <c r="E19" s="857"/>
      <c r="F19" s="857"/>
      <c r="G19" s="860"/>
    </row>
    <row r="20" spans="1:7" x14ac:dyDescent="0.25">
      <c r="A20" s="779" t="s">
        <v>521</v>
      </c>
      <c r="B20" s="780" t="s">
        <v>522</v>
      </c>
      <c r="C20" s="851"/>
      <c r="D20" s="854"/>
      <c r="E20" s="857"/>
      <c r="F20" s="857"/>
      <c r="G20" s="860"/>
    </row>
    <row r="21" spans="1:7" ht="31.5" x14ac:dyDescent="0.25">
      <c r="A21" s="779" t="s">
        <v>157</v>
      </c>
      <c r="B21" s="780" t="s">
        <v>582</v>
      </c>
      <c r="C21" s="851"/>
      <c r="D21" s="854"/>
      <c r="E21" s="857"/>
      <c r="F21" s="857"/>
      <c r="G21" s="860"/>
    </row>
    <row r="22" spans="1:7" x14ac:dyDescent="0.25">
      <c r="A22" s="787" t="s">
        <v>199</v>
      </c>
      <c r="B22" s="788" t="s">
        <v>405</v>
      </c>
      <c r="C22" s="852"/>
      <c r="D22" s="855"/>
      <c r="E22" s="858"/>
      <c r="F22" s="858"/>
      <c r="G22" s="861"/>
    </row>
    <row r="23" spans="1:7" ht="13.5" customHeight="1" x14ac:dyDescent="0.25">
      <c r="A23" s="972"/>
      <c r="B23" s="973"/>
      <c r="C23" s="973"/>
      <c r="D23" s="974"/>
      <c r="E23" s="975"/>
      <c r="F23" s="975"/>
      <c r="G23" s="976"/>
    </row>
    <row r="24" spans="1:7" x14ac:dyDescent="0.25">
      <c r="A24" s="838" t="s">
        <v>536</v>
      </c>
      <c r="B24" s="838"/>
      <c r="C24" s="838"/>
      <c r="D24" s="838"/>
      <c r="E24" s="838"/>
      <c r="F24" s="838"/>
      <c r="G24" s="838"/>
    </row>
    <row r="25" spans="1:7" ht="31.5" customHeight="1" x14ac:dyDescent="0.25">
      <c r="A25" s="779" t="s">
        <v>525</v>
      </c>
      <c r="B25" s="796" t="s">
        <v>573</v>
      </c>
      <c r="C25" s="847">
        <v>45177</v>
      </c>
      <c r="D25" s="846" t="s">
        <v>542</v>
      </c>
      <c r="E25" s="846" t="s">
        <v>554</v>
      </c>
      <c r="F25" s="846" t="s">
        <v>559</v>
      </c>
      <c r="G25" s="846" t="s">
        <v>541</v>
      </c>
    </row>
    <row r="26" spans="1:7" x14ac:dyDescent="0.25">
      <c r="A26" s="790" t="s">
        <v>148</v>
      </c>
      <c r="B26" s="780" t="s">
        <v>122</v>
      </c>
      <c r="C26" s="848"/>
      <c r="D26" s="841"/>
      <c r="E26" s="841"/>
      <c r="F26" s="841"/>
      <c r="G26" s="841"/>
    </row>
    <row r="27" spans="1:7" x14ac:dyDescent="0.25">
      <c r="A27" s="779" t="s">
        <v>151</v>
      </c>
      <c r="B27" s="780" t="s">
        <v>584</v>
      </c>
      <c r="C27" s="848"/>
      <c r="D27" s="841"/>
      <c r="E27" s="841"/>
      <c r="F27" s="841"/>
      <c r="G27" s="841"/>
    </row>
    <row r="28" spans="1:7" ht="47.25" x14ac:dyDescent="0.25">
      <c r="A28" s="779" t="s">
        <v>152</v>
      </c>
      <c r="B28" s="780" t="s">
        <v>585</v>
      </c>
      <c r="C28" s="849"/>
      <c r="D28" s="842"/>
      <c r="E28" s="842"/>
      <c r="F28" s="842"/>
      <c r="G28" s="842"/>
    </row>
    <row r="29" spans="1:7" ht="13.5" customHeight="1" x14ac:dyDescent="0.25">
      <c r="A29" s="972"/>
      <c r="B29" s="973"/>
      <c r="C29" s="973"/>
      <c r="D29" s="975"/>
      <c r="E29" s="975"/>
      <c r="F29" s="975"/>
      <c r="G29" s="975"/>
    </row>
    <row r="30" spans="1:7" x14ac:dyDescent="0.25">
      <c r="A30" s="838" t="s">
        <v>540</v>
      </c>
      <c r="B30" s="838"/>
      <c r="C30" s="838"/>
      <c r="D30" s="838"/>
      <c r="E30" s="838"/>
      <c r="F30" s="838"/>
      <c r="G30" s="838"/>
    </row>
    <row r="31" spans="1:7" ht="31.5" x14ac:dyDescent="0.25">
      <c r="A31" s="783" t="s">
        <v>207</v>
      </c>
      <c r="B31" s="784" t="s">
        <v>550</v>
      </c>
      <c r="C31" s="862">
        <v>45177</v>
      </c>
      <c r="D31" s="864" t="s">
        <v>544</v>
      </c>
      <c r="E31" s="864" t="s">
        <v>588</v>
      </c>
      <c r="F31" s="864" t="s">
        <v>559</v>
      </c>
      <c r="G31" s="864" t="s">
        <v>541</v>
      </c>
    </row>
    <row r="32" spans="1:7" ht="31.5" x14ac:dyDescent="0.25">
      <c r="A32" s="783" t="s">
        <v>208</v>
      </c>
      <c r="B32" s="780" t="s">
        <v>240</v>
      </c>
      <c r="C32" s="863"/>
      <c r="D32" s="865"/>
      <c r="E32" s="865"/>
      <c r="F32" s="865"/>
      <c r="G32" s="865"/>
    </row>
    <row r="33" spans="1:7" x14ac:dyDescent="0.25">
      <c r="A33" s="798"/>
      <c r="B33" s="799"/>
      <c r="C33" s="799"/>
      <c r="D33" s="799"/>
      <c r="E33" s="799"/>
      <c r="F33" s="799"/>
      <c r="G33" s="799"/>
    </row>
    <row r="34" spans="1:7" x14ac:dyDescent="0.25">
      <c r="A34" s="838" t="s">
        <v>539</v>
      </c>
      <c r="B34" s="838"/>
      <c r="C34" s="838"/>
      <c r="D34" s="838"/>
      <c r="E34" s="838"/>
      <c r="F34" s="838"/>
      <c r="G34" s="838"/>
    </row>
    <row r="35" spans="1:7" ht="31.5" customHeight="1" x14ac:dyDescent="0.25">
      <c r="A35" s="787" t="s">
        <v>200</v>
      </c>
      <c r="B35" s="788" t="s">
        <v>201</v>
      </c>
      <c r="C35" s="866">
        <v>45177</v>
      </c>
      <c r="D35" s="864" t="s">
        <v>544</v>
      </c>
      <c r="E35" s="864" t="s">
        <v>588</v>
      </c>
      <c r="F35" s="864" t="s">
        <v>559</v>
      </c>
      <c r="G35" s="864" t="s">
        <v>541</v>
      </c>
    </row>
    <row r="36" spans="1:7" ht="31.5" x14ac:dyDescent="0.25">
      <c r="A36" s="783" t="s">
        <v>225</v>
      </c>
      <c r="B36" s="784" t="s">
        <v>549</v>
      </c>
      <c r="C36" s="867"/>
      <c r="D36" s="865"/>
      <c r="E36" s="865"/>
      <c r="F36" s="865"/>
      <c r="G36" s="865"/>
    </row>
    <row r="37" spans="1:7" ht="13.5" customHeight="1" x14ac:dyDescent="0.25">
      <c r="A37" s="972"/>
      <c r="B37" s="973"/>
      <c r="C37" s="973"/>
      <c r="D37" s="975"/>
      <c r="E37" s="975"/>
      <c r="F37" s="975"/>
      <c r="G37" s="975"/>
    </row>
    <row r="38" spans="1:7" x14ac:dyDescent="0.25">
      <c r="A38" s="838" t="s">
        <v>538</v>
      </c>
      <c r="B38" s="838"/>
      <c r="C38" s="838"/>
      <c r="D38" s="838"/>
      <c r="E38" s="838"/>
      <c r="F38" s="838"/>
      <c r="G38" s="838"/>
    </row>
    <row r="39" spans="1:7" ht="31.5" x14ac:dyDescent="0.25">
      <c r="A39" s="779" t="s">
        <v>144</v>
      </c>
      <c r="B39" s="789" t="s">
        <v>580</v>
      </c>
      <c r="C39" s="847">
        <v>45177</v>
      </c>
      <c r="D39" s="846" t="s">
        <v>542</v>
      </c>
      <c r="E39" s="846" t="s">
        <v>554</v>
      </c>
      <c r="F39" s="846" t="s">
        <v>560</v>
      </c>
      <c r="G39" s="846" t="s">
        <v>543</v>
      </c>
    </row>
    <row r="40" spans="1:7" x14ac:dyDescent="0.25">
      <c r="A40" s="779" t="s">
        <v>191</v>
      </c>
      <c r="B40" s="782" t="s">
        <v>571</v>
      </c>
      <c r="C40" s="848"/>
      <c r="D40" s="841"/>
      <c r="E40" s="841"/>
      <c r="F40" s="841"/>
      <c r="G40" s="841"/>
    </row>
    <row r="41" spans="1:7" ht="47.25" x14ac:dyDescent="0.25">
      <c r="A41" s="779" t="s">
        <v>206</v>
      </c>
      <c r="B41" s="780" t="s">
        <v>586</v>
      </c>
      <c r="C41" s="848"/>
      <c r="D41" s="841"/>
      <c r="E41" s="841"/>
      <c r="F41" s="841"/>
      <c r="G41" s="841"/>
    </row>
    <row r="42" spans="1:7" x14ac:dyDescent="0.25">
      <c r="A42" s="779" t="s">
        <v>289</v>
      </c>
      <c r="B42" s="782" t="s">
        <v>572</v>
      </c>
      <c r="C42" s="848"/>
      <c r="D42" s="841"/>
      <c r="E42" s="841"/>
      <c r="F42" s="841"/>
      <c r="G42" s="841"/>
    </row>
    <row r="43" spans="1:7" ht="11.25" customHeight="1" x14ac:dyDescent="0.25">
      <c r="A43" s="972"/>
      <c r="B43" s="973"/>
      <c r="C43" s="973"/>
      <c r="D43" s="977"/>
      <c r="E43" s="977"/>
      <c r="F43" s="977"/>
      <c r="G43" s="977"/>
    </row>
    <row r="44" spans="1:7" x14ac:dyDescent="0.25">
      <c r="A44" s="838" t="s">
        <v>537</v>
      </c>
      <c r="B44" s="838"/>
      <c r="C44" s="838"/>
      <c r="D44" s="838"/>
      <c r="E44" s="838"/>
      <c r="F44" s="838"/>
      <c r="G44" s="838"/>
    </row>
    <row r="45" spans="1:7" ht="16.5" customHeight="1" x14ac:dyDescent="0.25">
      <c r="A45" s="779" t="s">
        <v>570</v>
      </c>
      <c r="B45" s="797" t="s">
        <v>578</v>
      </c>
      <c r="C45" s="847">
        <v>45177</v>
      </c>
      <c r="D45" s="868" t="s">
        <v>544</v>
      </c>
      <c r="E45" s="868" t="s">
        <v>588</v>
      </c>
      <c r="F45" s="868" t="s">
        <v>560</v>
      </c>
      <c r="G45" s="868" t="s">
        <v>543</v>
      </c>
    </row>
    <row r="46" spans="1:7" x14ac:dyDescent="0.25">
      <c r="A46" s="783" t="s">
        <v>162</v>
      </c>
      <c r="B46" s="788" t="s">
        <v>579</v>
      </c>
      <c r="C46" s="848"/>
      <c r="D46" s="869"/>
      <c r="E46" s="869"/>
      <c r="F46" s="869"/>
      <c r="G46" s="869"/>
    </row>
    <row r="47" spans="1:7" x14ac:dyDescent="0.25">
      <c r="A47" s="783" t="s">
        <v>223</v>
      </c>
      <c r="B47" s="788" t="s">
        <v>526</v>
      </c>
      <c r="C47" s="848"/>
      <c r="D47" s="869"/>
      <c r="E47" s="869"/>
      <c r="F47" s="869"/>
      <c r="G47" s="869"/>
    </row>
    <row r="48" spans="1:7" ht="31.5" x14ac:dyDescent="0.25">
      <c r="A48" s="783" t="s">
        <v>172</v>
      </c>
      <c r="B48" s="784" t="s">
        <v>548</v>
      </c>
      <c r="C48" s="849"/>
      <c r="D48" s="870"/>
      <c r="E48" s="870"/>
      <c r="F48" s="870"/>
      <c r="G48" s="870"/>
    </row>
    <row r="49" spans="1:7" ht="11.25" customHeight="1" x14ac:dyDescent="0.25">
      <c r="A49" s="972"/>
      <c r="B49" s="973"/>
      <c r="C49" s="973"/>
      <c r="D49" s="975"/>
      <c r="E49" s="975"/>
      <c r="F49" s="975"/>
      <c r="G49" s="975"/>
    </row>
    <row r="50" spans="1:7" ht="15.75" customHeight="1" x14ac:dyDescent="0.25">
      <c r="A50" s="800"/>
      <c r="B50" s="801"/>
      <c r="C50" s="801"/>
      <c r="D50" s="802"/>
      <c r="E50" s="802"/>
      <c r="F50" s="802"/>
      <c r="G50" s="802"/>
    </row>
    <row r="51" spans="1:7" ht="18.75" x14ac:dyDescent="0.3">
      <c r="A51" s="837" t="s">
        <v>562</v>
      </c>
      <c r="B51" s="837"/>
      <c r="C51" s="837"/>
      <c r="D51" s="837"/>
      <c r="E51" s="837"/>
      <c r="F51" s="837"/>
      <c r="G51" s="837"/>
    </row>
    <row r="52" spans="1:7" ht="15.75" customHeight="1" x14ac:dyDescent="0.25">
      <c r="A52" s="839" t="s">
        <v>0</v>
      </c>
      <c r="B52" s="839" t="s">
        <v>531</v>
      </c>
      <c r="C52" s="839" t="s">
        <v>589</v>
      </c>
      <c r="D52" s="839" t="s">
        <v>528</v>
      </c>
      <c r="E52" s="839" t="s">
        <v>529</v>
      </c>
      <c r="F52" s="850" t="s">
        <v>530</v>
      </c>
      <c r="G52" s="850"/>
    </row>
    <row r="53" spans="1:7" ht="31.5" x14ac:dyDescent="0.25">
      <c r="A53" s="839"/>
      <c r="B53" s="839"/>
      <c r="C53" s="839"/>
      <c r="D53" s="839"/>
      <c r="E53" s="839"/>
      <c r="F53" s="794" t="s">
        <v>556</v>
      </c>
      <c r="G53" s="794" t="s">
        <v>557</v>
      </c>
    </row>
    <row r="54" spans="1:7" x14ac:dyDescent="0.25">
      <c r="A54" s="838" t="s">
        <v>534</v>
      </c>
      <c r="B54" s="838"/>
      <c r="C54" s="838"/>
      <c r="D54" s="838"/>
      <c r="E54" s="838"/>
      <c r="F54" s="838"/>
      <c r="G54" s="838"/>
    </row>
    <row r="55" spans="1:7" ht="47.25" x14ac:dyDescent="0.25">
      <c r="A55" s="779" t="s">
        <v>287</v>
      </c>
      <c r="B55" s="782" t="s">
        <v>527</v>
      </c>
      <c r="C55" s="847">
        <v>45178</v>
      </c>
      <c r="D55" s="853" t="s">
        <v>542</v>
      </c>
      <c r="E55" s="856" t="s">
        <v>554</v>
      </c>
      <c r="F55" s="856" t="s">
        <v>558</v>
      </c>
      <c r="G55" s="856" t="s">
        <v>551</v>
      </c>
    </row>
    <row r="56" spans="1:7" ht="31.5" x14ac:dyDescent="0.25">
      <c r="A56" s="779" t="s">
        <v>146</v>
      </c>
      <c r="B56" s="782" t="s">
        <v>568</v>
      </c>
      <c r="C56" s="849"/>
      <c r="D56" s="855"/>
      <c r="E56" s="858"/>
      <c r="F56" s="858"/>
      <c r="G56" s="858"/>
    </row>
    <row r="57" spans="1:7" ht="31.5" x14ac:dyDescent="0.25">
      <c r="A57" s="779" t="s">
        <v>180</v>
      </c>
      <c r="B57" s="795" t="s">
        <v>575</v>
      </c>
      <c r="C57" s="847">
        <v>45178</v>
      </c>
      <c r="D57" s="853" t="s">
        <v>542</v>
      </c>
      <c r="E57" s="856" t="s">
        <v>552</v>
      </c>
      <c r="F57" s="856" t="s">
        <v>559</v>
      </c>
      <c r="G57" s="871" t="s">
        <v>541</v>
      </c>
    </row>
    <row r="58" spans="1:7" x14ac:dyDescent="0.25">
      <c r="A58" s="779" t="s">
        <v>191</v>
      </c>
      <c r="B58" s="782" t="s">
        <v>500</v>
      </c>
      <c r="C58" s="848"/>
      <c r="D58" s="854"/>
      <c r="E58" s="857"/>
      <c r="F58" s="857"/>
      <c r="G58" s="872"/>
    </row>
    <row r="59" spans="1:7" x14ac:dyDescent="0.25">
      <c r="A59" s="779" t="s">
        <v>159</v>
      </c>
      <c r="B59" s="782" t="s">
        <v>547</v>
      </c>
      <c r="C59" s="848"/>
      <c r="D59" s="854"/>
      <c r="E59" s="857"/>
      <c r="F59" s="857"/>
      <c r="G59" s="872"/>
    </row>
    <row r="60" spans="1:7" x14ac:dyDescent="0.25">
      <c r="A60" s="779" t="s">
        <v>565</v>
      </c>
      <c r="B60" s="782" t="s">
        <v>566</v>
      </c>
      <c r="C60" s="848"/>
      <c r="D60" s="854"/>
      <c r="E60" s="857"/>
      <c r="F60" s="857"/>
      <c r="G60" s="872"/>
    </row>
    <row r="61" spans="1:7" ht="32.25" customHeight="1" x14ac:dyDescent="0.25">
      <c r="A61" s="779" t="s">
        <v>288</v>
      </c>
      <c r="B61" s="782" t="s">
        <v>567</v>
      </c>
      <c r="C61" s="849"/>
      <c r="D61" s="855"/>
      <c r="E61" s="858"/>
      <c r="F61" s="858"/>
      <c r="G61" s="873"/>
    </row>
    <row r="62" spans="1:7" ht="11.25" customHeight="1" x14ac:dyDescent="0.25">
      <c r="A62" s="980"/>
      <c r="B62" s="980"/>
      <c r="C62" s="980"/>
      <c r="D62" s="980"/>
      <c r="E62" s="980"/>
      <c r="F62" s="980"/>
      <c r="G62" s="980"/>
    </row>
    <row r="63" spans="1:7" ht="15.75" customHeight="1" x14ac:dyDescent="0.25">
      <c r="A63" s="838" t="s">
        <v>533</v>
      </c>
      <c r="B63" s="838"/>
      <c r="C63" s="838"/>
      <c r="D63" s="838"/>
      <c r="E63" s="838"/>
      <c r="F63" s="838"/>
      <c r="G63" s="838"/>
    </row>
    <row r="64" spans="1:7" ht="16.5" customHeight="1" x14ac:dyDescent="0.25">
      <c r="A64" s="779" t="s">
        <v>209</v>
      </c>
      <c r="B64" s="782" t="s">
        <v>497</v>
      </c>
      <c r="C64" s="847">
        <v>45178</v>
      </c>
      <c r="D64" s="856" t="s">
        <v>544</v>
      </c>
      <c r="E64" s="856" t="s">
        <v>588</v>
      </c>
      <c r="F64" s="856" t="s">
        <v>558</v>
      </c>
      <c r="G64" s="856" t="s">
        <v>551</v>
      </c>
    </row>
    <row r="65" spans="1:7" x14ac:dyDescent="0.25">
      <c r="A65" s="779" t="s">
        <v>210</v>
      </c>
      <c r="B65" s="782" t="s">
        <v>495</v>
      </c>
      <c r="C65" s="848"/>
      <c r="D65" s="857"/>
      <c r="E65" s="857"/>
      <c r="F65" s="857"/>
      <c r="G65" s="857"/>
    </row>
    <row r="66" spans="1:7" x14ac:dyDescent="0.25">
      <c r="A66" s="779" t="s">
        <v>284</v>
      </c>
      <c r="B66" s="782" t="s">
        <v>400</v>
      </c>
      <c r="C66" s="848"/>
      <c r="D66" s="857"/>
      <c r="E66" s="857"/>
      <c r="F66" s="857"/>
      <c r="G66" s="857"/>
    </row>
    <row r="67" spans="1:7" x14ac:dyDescent="0.25">
      <c r="A67" s="779" t="s">
        <v>516</v>
      </c>
      <c r="B67" s="782" t="s">
        <v>518</v>
      </c>
      <c r="C67" s="848"/>
      <c r="D67" s="857"/>
      <c r="E67" s="857"/>
      <c r="F67" s="857"/>
      <c r="G67" s="857"/>
    </row>
    <row r="68" spans="1:7" x14ac:dyDescent="0.25">
      <c r="A68" s="779" t="s">
        <v>563</v>
      </c>
      <c r="B68" s="782" t="s">
        <v>564</v>
      </c>
      <c r="C68" s="849"/>
      <c r="D68" s="858"/>
      <c r="E68" s="858"/>
      <c r="F68" s="858"/>
      <c r="G68" s="858"/>
    </row>
    <row r="69" spans="1:7" ht="11.25" customHeight="1" x14ac:dyDescent="0.25">
      <c r="A69" s="972"/>
      <c r="B69" s="973"/>
      <c r="C69" s="978"/>
      <c r="D69" s="979"/>
      <c r="E69" s="979"/>
      <c r="F69" s="979"/>
      <c r="G69" s="979"/>
    </row>
    <row r="70" spans="1:7" ht="63" x14ac:dyDescent="0.25">
      <c r="A70" s="779" t="s">
        <v>391</v>
      </c>
      <c r="B70" s="789" t="s">
        <v>519</v>
      </c>
      <c r="C70" s="847">
        <v>45178</v>
      </c>
      <c r="D70" s="856" t="s">
        <v>544</v>
      </c>
      <c r="E70" s="856" t="s">
        <v>588</v>
      </c>
      <c r="F70" s="856" t="s">
        <v>559</v>
      </c>
      <c r="G70" s="856" t="s">
        <v>541</v>
      </c>
    </row>
    <row r="71" spans="1:7" x14ac:dyDescent="0.25">
      <c r="A71" s="779" t="s">
        <v>263</v>
      </c>
      <c r="B71" s="789" t="s">
        <v>520</v>
      </c>
      <c r="C71" s="849"/>
      <c r="D71" s="858"/>
      <c r="E71" s="858"/>
      <c r="F71" s="858"/>
      <c r="G71" s="858"/>
    </row>
    <row r="72" spans="1:7" ht="11.25" customHeight="1" x14ac:dyDescent="0.25">
      <c r="A72" s="972"/>
      <c r="B72" s="981"/>
      <c r="C72" s="978"/>
      <c r="D72" s="979"/>
      <c r="E72" s="979"/>
      <c r="F72" s="979"/>
      <c r="G72" s="979"/>
    </row>
    <row r="73" spans="1:7" x14ac:dyDescent="0.25">
      <c r="A73" s="779" t="s">
        <v>254</v>
      </c>
      <c r="B73" s="782" t="s">
        <v>255</v>
      </c>
      <c r="C73" s="847">
        <v>45178</v>
      </c>
      <c r="D73" s="856" t="s">
        <v>544</v>
      </c>
      <c r="E73" s="856" t="s">
        <v>588</v>
      </c>
      <c r="F73" s="856" t="s">
        <v>560</v>
      </c>
      <c r="G73" s="856" t="s">
        <v>543</v>
      </c>
    </row>
    <row r="74" spans="1:7" x14ac:dyDescent="0.25">
      <c r="A74" s="779" t="s">
        <v>256</v>
      </c>
      <c r="B74" s="782" t="s">
        <v>257</v>
      </c>
      <c r="C74" s="848"/>
      <c r="D74" s="857"/>
      <c r="E74" s="857"/>
      <c r="F74" s="857"/>
      <c r="G74" s="857"/>
    </row>
    <row r="75" spans="1:7" x14ac:dyDescent="0.25">
      <c r="A75" s="779" t="s">
        <v>517</v>
      </c>
      <c r="B75" s="782" t="s">
        <v>524</v>
      </c>
      <c r="C75" s="848"/>
      <c r="D75" s="857"/>
      <c r="E75" s="857"/>
      <c r="F75" s="857"/>
      <c r="G75" s="857"/>
    </row>
    <row r="76" spans="1:7" x14ac:dyDescent="0.25">
      <c r="A76" s="779" t="s">
        <v>190</v>
      </c>
      <c r="B76" s="782" t="s">
        <v>186</v>
      </c>
      <c r="C76" s="849"/>
      <c r="D76" s="858"/>
      <c r="E76" s="858"/>
      <c r="F76" s="858"/>
      <c r="G76" s="858"/>
    </row>
  </sheetData>
  <mergeCells count="85">
    <mergeCell ref="G73:G76"/>
    <mergeCell ref="C70:C71"/>
    <mergeCell ref="C73:C76"/>
    <mergeCell ref="D73:D76"/>
    <mergeCell ref="E73:E76"/>
    <mergeCell ref="F73:F76"/>
    <mergeCell ref="D70:D71"/>
    <mergeCell ref="E70:E71"/>
    <mergeCell ref="F70:F71"/>
    <mergeCell ref="G70:G71"/>
    <mergeCell ref="C57:C61"/>
    <mergeCell ref="D57:D61"/>
    <mergeCell ref="E57:E61"/>
    <mergeCell ref="F57:F61"/>
    <mergeCell ref="G57:G61"/>
    <mergeCell ref="C64:C68"/>
    <mergeCell ref="D64:D68"/>
    <mergeCell ref="E64:E68"/>
    <mergeCell ref="F64:F68"/>
    <mergeCell ref="G64:G68"/>
    <mergeCell ref="C55:C56"/>
    <mergeCell ref="D55:D56"/>
    <mergeCell ref="E55:E56"/>
    <mergeCell ref="F55:F56"/>
    <mergeCell ref="G55:G56"/>
    <mergeCell ref="C45:C48"/>
    <mergeCell ref="D45:D48"/>
    <mergeCell ref="E45:E48"/>
    <mergeCell ref="F45:F48"/>
    <mergeCell ref="G45:G48"/>
    <mergeCell ref="C39:C42"/>
    <mergeCell ref="D39:D42"/>
    <mergeCell ref="E39:E42"/>
    <mergeCell ref="F39:F42"/>
    <mergeCell ref="G39:G42"/>
    <mergeCell ref="C35:C36"/>
    <mergeCell ref="D35:D36"/>
    <mergeCell ref="E35:E36"/>
    <mergeCell ref="F35:F36"/>
    <mergeCell ref="G35:G36"/>
    <mergeCell ref="D31:D32"/>
    <mergeCell ref="E31:E32"/>
    <mergeCell ref="F31:F32"/>
    <mergeCell ref="G31:G32"/>
    <mergeCell ref="A30:G30"/>
    <mergeCell ref="A44:G44"/>
    <mergeCell ref="A51:G51"/>
    <mergeCell ref="F8:F11"/>
    <mergeCell ref="G8:G11"/>
    <mergeCell ref="C14:C22"/>
    <mergeCell ref="D14:D22"/>
    <mergeCell ref="E14:E22"/>
    <mergeCell ref="F14:F22"/>
    <mergeCell ref="G14:G22"/>
    <mergeCell ref="D25:D28"/>
    <mergeCell ref="E25:E28"/>
    <mergeCell ref="F25:F28"/>
    <mergeCell ref="G25:G28"/>
    <mergeCell ref="C31:C32"/>
    <mergeCell ref="A54:G54"/>
    <mergeCell ref="A63:G63"/>
    <mergeCell ref="C8:C11"/>
    <mergeCell ref="D8:D11"/>
    <mergeCell ref="E8:E11"/>
    <mergeCell ref="A24:G24"/>
    <mergeCell ref="C25:C28"/>
    <mergeCell ref="A34:G34"/>
    <mergeCell ref="A52:A53"/>
    <mergeCell ref="B52:B53"/>
    <mergeCell ref="C52:C53"/>
    <mergeCell ref="D52:D53"/>
    <mergeCell ref="E52:E53"/>
    <mergeCell ref="F52:G52"/>
    <mergeCell ref="A38:G38"/>
    <mergeCell ref="A1:G1"/>
    <mergeCell ref="A2:G2"/>
    <mergeCell ref="A4:G4"/>
    <mergeCell ref="A13:G13"/>
    <mergeCell ref="A5:A6"/>
    <mergeCell ref="B5:B6"/>
    <mergeCell ref="D5:D6"/>
    <mergeCell ref="F5:G5"/>
    <mergeCell ref="E5:E6"/>
    <mergeCell ref="A7:G7"/>
    <mergeCell ref="C5:C6"/>
  </mergeCells>
  <pageMargins left="0.15748031496062992" right="0.15748031496062992" top="0.15748031496062992" bottom="0.15748031496062992" header="0.15748031496062992" footer="0.23622047244094491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Zeros="0" topLeftCell="A22" workbookViewId="0">
      <selection activeCell="Q33" sqref="Q33"/>
    </sheetView>
  </sheetViews>
  <sheetFormatPr defaultRowHeight="12.75" x14ac:dyDescent="0.2"/>
  <cols>
    <col min="1" max="1" width="10.140625" style="223" bestFit="1" customWidth="1"/>
    <col min="2" max="2" width="47.42578125" bestFit="1" customWidth="1"/>
    <col min="3" max="3" width="6" bestFit="1" customWidth="1"/>
    <col min="4" max="4" width="13.42578125" customWidth="1"/>
    <col min="5" max="5" width="17" customWidth="1"/>
    <col min="6" max="6" width="13.5703125" customWidth="1"/>
    <col min="7" max="7" width="6" style="223" bestFit="1" customWidth="1"/>
    <col min="8" max="8" width="10.85546875" style="223" bestFit="1" customWidth="1"/>
    <col min="9" max="9" width="12.85546875" style="223" bestFit="1" customWidth="1"/>
    <col min="10" max="10" width="9.140625" style="223"/>
    <col min="12" max="12" width="12.85546875" bestFit="1" customWidth="1"/>
  </cols>
  <sheetData>
    <row r="1" spans="1:13" x14ac:dyDescent="0.2">
      <c r="A1" s="875" t="s">
        <v>331</v>
      </c>
      <c r="B1" s="875"/>
      <c r="C1" s="875"/>
      <c r="D1" s="875"/>
      <c r="E1" s="875"/>
      <c r="F1" s="875"/>
      <c r="G1" s="875"/>
      <c r="H1" s="875"/>
      <c r="I1" s="875"/>
      <c r="J1" s="875"/>
    </row>
    <row r="2" spans="1:13" x14ac:dyDescent="0.2">
      <c r="A2" s="874" t="s">
        <v>299</v>
      </c>
      <c r="B2" s="874" t="s">
        <v>300</v>
      </c>
      <c r="C2" s="874" t="s">
        <v>303</v>
      </c>
      <c r="D2" s="874" t="s">
        <v>301</v>
      </c>
      <c r="E2" s="874"/>
      <c r="F2" s="874"/>
      <c r="G2" s="874" t="s">
        <v>303</v>
      </c>
      <c r="H2" s="874" t="s">
        <v>330</v>
      </c>
      <c r="I2" s="874"/>
      <c r="J2" s="874"/>
      <c r="K2" s="874" t="s">
        <v>337</v>
      </c>
      <c r="L2" s="874"/>
      <c r="M2" s="874"/>
    </row>
    <row r="3" spans="1:13" x14ac:dyDescent="0.2">
      <c r="A3" s="874"/>
      <c r="B3" s="874"/>
      <c r="C3" s="874"/>
      <c r="D3" s="231" t="s">
        <v>51</v>
      </c>
      <c r="E3" s="231" t="s">
        <v>52</v>
      </c>
      <c r="F3" s="231" t="s">
        <v>53</v>
      </c>
      <c r="G3" s="874"/>
      <c r="H3" s="231" t="s">
        <v>51</v>
      </c>
      <c r="I3" s="231" t="s">
        <v>52</v>
      </c>
      <c r="J3" s="231" t="s">
        <v>53</v>
      </c>
      <c r="K3" s="231" t="s">
        <v>51</v>
      </c>
      <c r="L3" s="231" t="s">
        <v>52</v>
      </c>
      <c r="M3" s="231" t="s">
        <v>53</v>
      </c>
    </row>
    <row r="4" spans="1:13" x14ac:dyDescent="0.2">
      <c r="A4" s="231" t="s">
        <v>302</v>
      </c>
      <c r="B4" s="230" t="s">
        <v>278</v>
      </c>
      <c r="C4" s="231">
        <v>24</v>
      </c>
      <c r="D4" s="231">
        <v>24</v>
      </c>
      <c r="E4" s="231">
        <v>0</v>
      </c>
      <c r="F4" s="231">
        <v>0</v>
      </c>
      <c r="G4" s="231">
        <f>SUM(H4:J4)</f>
        <v>24</v>
      </c>
      <c r="H4" s="231">
        <v>24</v>
      </c>
      <c r="I4" s="231">
        <v>0</v>
      </c>
      <c r="J4" s="231">
        <v>0</v>
      </c>
      <c r="K4" s="234">
        <f>H4-D4</f>
        <v>0</v>
      </c>
      <c r="L4" s="234">
        <f t="shared" ref="L4:M19" si="0">I4-E4</f>
        <v>0</v>
      </c>
      <c r="M4" s="234">
        <f t="shared" si="0"/>
        <v>0</v>
      </c>
    </row>
    <row r="5" spans="1:13" x14ac:dyDescent="0.2">
      <c r="A5" s="231" t="s">
        <v>312</v>
      </c>
      <c r="B5" s="230" t="s">
        <v>304</v>
      </c>
      <c r="C5" s="231">
        <v>60</v>
      </c>
      <c r="D5" s="231">
        <v>60</v>
      </c>
      <c r="E5" s="231">
        <v>0</v>
      </c>
      <c r="F5" s="231">
        <v>0</v>
      </c>
      <c r="G5" s="231" t="e">
        <f t="shared" ref="G5:G21" si="1">SUM(H5:J5)</f>
        <v>#REF!</v>
      </c>
      <c r="H5" s="231" t="e">
        <f>SUM(#REF!+#REF!+#REF!+#REF!+#REF!)</f>
        <v>#REF!</v>
      </c>
      <c r="I5" s="231">
        <v>0</v>
      </c>
      <c r="J5" s="235" t="e">
        <f>SUM(#REF!+#REF!+#REF!)</f>
        <v>#REF!</v>
      </c>
      <c r="K5" s="237" t="e">
        <f t="shared" ref="K5:K22" si="2">H5-D5</f>
        <v>#REF!</v>
      </c>
      <c r="L5" s="234">
        <f t="shared" si="0"/>
        <v>0</v>
      </c>
      <c r="M5" s="234" t="e">
        <f t="shared" si="0"/>
        <v>#REF!</v>
      </c>
    </row>
    <row r="6" spans="1:13" x14ac:dyDescent="0.2">
      <c r="A6" s="231" t="s">
        <v>313</v>
      </c>
      <c r="B6" s="230" t="s">
        <v>124</v>
      </c>
      <c r="C6" s="231">
        <v>442</v>
      </c>
      <c r="D6" s="231">
        <v>410</v>
      </c>
      <c r="E6" s="231">
        <v>0</v>
      </c>
      <c r="F6" s="231">
        <v>32</v>
      </c>
      <c r="G6" s="231" t="e">
        <f t="shared" si="1"/>
        <v>#REF!</v>
      </c>
      <c r="H6" s="231" t="e">
        <f>SUM(#REF!+#REF!+#REF!+#REF!+#REF!+#REF!+#REF!+#REF!+#REF!)</f>
        <v>#REF!</v>
      </c>
      <c r="I6" s="231">
        <v>0</v>
      </c>
      <c r="J6" s="235" t="e">
        <f>SUM(#REF!+#REF!+#REF!+#REF!)</f>
        <v>#REF!</v>
      </c>
      <c r="K6" s="238" t="e">
        <f t="shared" si="2"/>
        <v>#REF!</v>
      </c>
      <c r="L6" s="234">
        <f t="shared" si="0"/>
        <v>0</v>
      </c>
      <c r="M6" s="234" t="e">
        <f t="shared" si="0"/>
        <v>#REF!</v>
      </c>
    </row>
    <row r="7" spans="1:13" x14ac:dyDescent="0.2">
      <c r="A7" s="231" t="s">
        <v>314</v>
      </c>
      <c r="B7" s="230" t="s">
        <v>186</v>
      </c>
      <c r="C7" s="231">
        <v>25</v>
      </c>
      <c r="D7" s="231">
        <v>25</v>
      </c>
      <c r="E7" s="231">
        <v>0</v>
      </c>
      <c r="F7" s="231">
        <v>0</v>
      </c>
      <c r="G7" s="231" t="e">
        <f t="shared" si="1"/>
        <v>#REF!</v>
      </c>
      <c r="H7" s="231" t="e">
        <f>SUM(#REF!)</f>
        <v>#REF!</v>
      </c>
      <c r="I7" s="231">
        <v>0</v>
      </c>
      <c r="J7" s="231">
        <v>0</v>
      </c>
      <c r="K7" s="238" t="e">
        <f t="shared" si="2"/>
        <v>#REF!</v>
      </c>
      <c r="L7" s="234">
        <f t="shared" si="0"/>
        <v>0</v>
      </c>
      <c r="M7" s="234">
        <f t="shared" si="0"/>
        <v>0</v>
      </c>
    </row>
    <row r="8" spans="1:13" x14ac:dyDescent="0.2">
      <c r="A8" s="231" t="s">
        <v>315</v>
      </c>
      <c r="B8" s="230" t="s">
        <v>305</v>
      </c>
      <c r="C8" s="231">
        <v>25</v>
      </c>
      <c r="D8" s="231">
        <v>25</v>
      </c>
      <c r="E8" s="231">
        <v>0</v>
      </c>
      <c r="F8" s="231">
        <v>0</v>
      </c>
      <c r="G8" s="231" t="e">
        <f t="shared" si="1"/>
        <v>#REF!</v>
      </c>
      <c r="H8" s="231" t="e">
        <f>SUM(#REF!)</f>
        <v>#REF!</v>
      </c>
      <c r="I8" s="231">
        <v>0</v>
      </c>
      <c r="J8" s="231">
        <v>0</v>
      </c>
      <c r="K8" s="238" t="e">
        <f t="shared" si="2"/>
        <v>#REF!</v>
      </c>
      <c r="L8" s="234">
        <f t="shared" si="0"/>
        <v>0</v>
      </c>
      <c r="M8" s="234">
        <f t="shared" si="0"/>
        <v>0</v>
      </c>
    </row>
    <row r="9" spans="1:13" x14ac:dyDescent="0.2">
      <c r="A9" s="231" t="s">
        <v>316</v>
      </c>
      <c r="B9" s="230" t="s">
        <v>306</v>
      </c>
      <c r="C9" s="231">
        <v>217</v>
      </c>
      <c r="D9" s="231">
        <v>148</v>
      </c>
      <c r="E9" s="231">
        <v>15</v>
      </c>
      <c r="F9" s="231">
        <v>54</v>
      </c>
      <c r="G9" s="231" t="e">
        <f t="shared" si="1"/>
        <v>#REF!</v>
      </c>
      <c r="H9" s="231" t="e">
        <f>SUM(#REF!+#REF!+#REF!+#REF!+#REF!+#REF!+#REF!)</f>
        <v>#REF!</v>
      </c>
      <c r="I9" s="235" t="e">
        <f>SUM(#REF!+#REF!)</f>
        <v>#REF!</v>
      </c>
      <c r="J9" s="231" t="e">
        <f>SUM(#REF!+#REF!+#REF!+#REF!+#REF!)</f>
        <v>#REF!</v>
      </c>
      <c r="K9" s="238" t="e">
        <f t="shared" si="2"/>
        <v>#REF!</v>
      </c>
      <c r="L9" s="234" t="e">
        <f t="shared" si="0"/>
        <v>#REF!</v>
      </c>
      <c r="M9" s="234" t="e">
        <f t="shared" si="0"/>
        <v>#REF!</v>
      </c>
    </row>
    <row r="10" spans="1:13" x14ac:dyDescent="0.2">
      <c r="A10" s="231" t="s">
        <v>317</v>
      </c>
      <c r="B10" s="230" t="s">
        <v>9</v>
      </c>
      <c r="C10" s="231">
        <v>190</v>
      </c>
      <c r="D10" s="231">
        <v>129</v>
      </c>
      <c r="E10" s="231">
        <v>19</v>
      </c>
      <c r="F10" s="231">
        <v>42</v>
      </c>
      <c r="G10" s="231" t="e">
        <f t="shared" si="1"/>
        <v>#REF!</v>
      </c>
      <c r="H10" s="231" t="e">
        <f>SUM(#REF!+#REF!+#REF!+#REF!+#REF!+#REF!+#REF!+#REF!+#REF!)</f>
        <v>#REF!</v>
      </c>
      <c r="I10" s="231" t="e">
        <f>SUM(#REF!+#REF!)</f>
        <v>#REF!</v>
      </c>
      <c r="J10" s="231" t="e">
        <f>SUM(#REF!+#REF!+#REF!+#REF!+#REF!)</f>
        <v>#REF!</v>
      </c>
      <c r="K10" s="238" t="e">
        <f t="shared" si="2"/>
        <v>#REF!</v>
      </c>
      <c r="L10" s="238" t="e">
        <f t="shared" si="0"/>
        <v>#REF!</v>
      </c>
      <c r="M10" s="234" t="e">
        <f t="shared" si="0"/>
        <v>#REF!</v>
      </c>
    </row>
    <row r="11" spans="1:13" x14ac:dyDescent="0.2">
      <c r="A11" s="231" t="s">
        <v>318</v>
      </c>
      <c r="B11" s="230" t="s">
        <v>279</v>
      </c>
      <c r="C11" s="231">
        <v>27</v>
      </c>
      <c r="D11" s="231">
        <v>27</v>
      </c>
      <c r="E11" s="231">
        <v>0</v>
      </c>
      <c r="F11" s="231">
        <v>0</v>
      </c>
      <c r="G11" s="231" t="e">
        <f t="shared" si="1"/>
        <v>#REF!</v>
      </c>
      <c r="H11" s="231" t="e">
        <f>SUM(#REF!)</f>
        <v>#REF!</v>
      </c>
      <c r="I11" s="231">
        <v>0</v>
      </c>
      <c r="J11" s="231">
        <v>0</v>
      </c>
      <c r="K11" s="238" t="e">
        <f t="shared" si="2"/>
        <v>#REF!</v>
      </c>
      <c r="L11" s="238">
        <f t="shared" si="0"/>
        <v>0</v>
      </c>
      <c r="M11" s="234">
        <f t="shared" si="0"/>
        <v>0</v>
      </c>
    </row>
    <row r="12" spans="1:13" x14ac:dyDescent="0.2">
      <c r="A12" s="231" t="s">
        <v>319</v>
      </c>
      <c r="B12" s="230" t="s">
        <v>307</v>
      </c>
      <c r="C12" s="231">
        <v>20</v>
      </c>
      <c r="D12" s="231">
        <v>20</v>
      </c>
      <c r="E12" s="231">
        <v>0</v>
      </c>
      <c r="F12" s="231">
        <v>0</v>
      </c>
      <c r="G12" s="231" t="e">
        <f t="shared" si="1"/>
        <v>#REF!</v>
      </c>
      <c r="H12" s="231" t="e">
        <f>SUM(#REF!)</f>
        <v>#REF!</v>
      </c>
      <c r="I12" s="231">
        <v>0</v>
      </c>
      <c r="J12" s="231">
        <v>0</v>
      </c>
      <c r="K12" s="238" t="e">
        <f t="shared" si="2"/>
        <v>#REF!</v>
      </c>
      <c r="L12" s="238">
        <f t="shared" si="0"/>
        <v>0</v>
      </c>
      <c r="M12" s="234">
        <f t="shared" si="0"/>
        <v>0</v>
      </c>
    </row>
    <row r="13" spans="1:13" x14ac:dyDescent="0.2">
      <c r="A13" s="231" t="s">
        <v>320</v>
      </c>
      <c r="B13" s="230" t="s">
        <v>280</v>
      </c>
      <c r="C13" s="231">
        <v>50</v>
      </c>
      <c r="D13" s="231">
        <v>50</v>
      </c>
      <c r="E13" s="231">
        <v>0</v>
      </c>
      <c r="F13" s="231">
        <v>0</v>
      </c>
      <c r="G13" s="231" t="e">
        <f t="shared" si="1"/>
        <v>#REF!</v>
      </c>
      <c r="H13" s="231" t="e">
        <f>SUM(#REF!)</f>
        <v>#REF!</v>
      </c>
      <c r="I13" s="231">
        <v>0</v>
      </c>
      <c r="J13" s="231">
        <v>0</v>
      </c>
      <c r="K13" s="238" t="e">
        <f t="shared" si="2"/>
        <v>#REF!</v>
      </c>
      <c r="L13" s="238">
        <f t="shared" si="0"/>
        <v>0</v>
      </c>
      <c r="M13" s="234">
        <f t="shared" si="0"/>
        <v>0</v>
      </c>
    </row>
    <row r="14" spans="1:13" x14ac:dyDescent="0.2">
      <c r="A14" s="231" t="s">
        <v>321</v>
      </c>
      <c r="B14" s="230" t="s">
        <v>308</v>
      </c>
      <c r="C14" s="231">
        <v>30</v>
      </c>
      <c r="D14" s="231">
        <v>30</v>
      </c>
      <c r="E14" s="231">
        <v>0</v>
      </c>
      <c r="F14" s="231">
        <v>0</v>
      </c>
      <c r="G14" s="231" t="e">
        <f t="shared" si="1"/>
        <v>#REF!</v>
      </c>
      <c r="H14" s="231" t="e">
        <f>SUM(#REF!)</f>
        <v>#REF!</v>
      </c>
      <c r="I14" s="231">
        <v>0</v>
      </c>
      <c r="J14" s="231">
        <v>0</v>
      </c>
      <c r="K14" s="238" t="e">
        <f t="shared" si="2"/>
        <v>#REF!</v>
      </c>
      <c r="L14" s="238">
        <f t="shared" si="0"/>
        <v>0</v>
      </c>
      <c r="M14" s="234">
        <f t="shared" si="0"/>
        <v>0</v>
      </c>
    </row>
    <row r="15" spans="1:13" ht="25.5" x14ac:dyDescent="0.2">
      <c r="A15" s="231" t="s">
        <v>322</v>
      </c>
      <c r="B15" s="232" t="s">
        <v>309</v>
      </c>
      <c r="C15" s="231">
        <v>36</v>
      </c>
      <c r="D15" s="231">
        <v>18</v>
      </c>
      <c r="E15" s="231">
        <v>0</v>
      </c>
      <c r="F15" s="231">
        <v>18</v>
      </c>
      <c r="G15" s="231" t="e">
        <f t="shared" si="1"/>
        <v>#REF!</v>
      </c>
      <c r="H15" s="231" t="e">
        <f>SUM(#REF!+#REF!)</f>
        <v>#REF!</v>
      </c>
      <c r="I15" s="235" t="e">
        <f>SUM(#REF!)</f>
        <v>#REF!</v>
      </c>
      <c r="J15" s="235" t="e">
        <f>SUM(#REF!)</f>
        <v>#REF!</v>
      </c>
      <c r="K15" s="238" t="e">
        <f t="shared" si="2"/>
        <v>#REF!</v>
      </c>
      <c r="L15" s="238" t="e">
        <f t="shared" si="0"/>
        <v>#REF!</v>
      </c>
      <c r="M15" s="234" t="e">
        <f t="shared" si="0"/>
        <v>#REF!</v>
      </c>
    </row>
    <row r="16" spans="1:13" x14ac:dyDescent="0.2">
      <c r="A16" s="231" t="s">
        <v>323</v>
      </c>
      <c r="B16" s="230" t="s">
        <v>281</v>
      </c>
      <c r="C16" s="231">
        <v>117</v>
      </c>
      <c r="D16" s="231">
        <v>64</v>
      </c>
      <c r="E16" s="231">
        <v>25</v>
      </c>
      <c r="F16" s="231">
        <v>28</v>
      </c>
      <c r="G16" s="231" t="e">
        <f t="shared" si="1"/>
        <v>#REF!</v>
      </c>
      <c r="H16" s="231" t="e">
        <f>SUM(#REF!+#REF!+#REF!)</f>
        <v>#REF!</v>
      </c>
      <c r="I16" s="231" t="e">
        <f>SUM(#REF!)</f>
        <v>#REF!</v>
      </c>
      <c r="J16" s="231" t="e">
        <f>SUM(#REF!)</f>
        <v>#REF!</v>
      </c>
      <c r="K16" s="238" t="e">
        <f t="shared" si="2"/>
        <v>#REF!</v>
      </c>
      <c r="L16" s="234" t="e">
        <f t="shared" si="0"/>
        <v>#REF!</v>
      </c>
      <c r="M16" s="234" t="e">
        <f t="shared" si="0"/>
        <v>#REF!</v>
      </c>
    </row>
    <row r="17" spans="1:13" x14ac:dyDescent="0.2">
      <c r="A17" s="231" t="s">
        <v>324</v>
      </c>
      <c r="B17" s="230" t="s">
        <v>282</v>
      </c>
      <c r="C17" s="231">
        <v>113</v>
      </c>
      <c r="D17" s="231">
        <v>27</v>
      </c>
      <c r="E17" s="231">
        <v>45</v>
      </c>
      <c r="F17" s="231">
        <v>41</v>
      </c>
      <c r="G17" s="231" t="e">
        <f t="shared" si="1"/>
        <v>#REF!</v>
      </c>
      <c r="H17" s="231" t="e">
        <f>SUM(#REF!+#REF!+#REF!)</f>
        <v>#REF!</v>
      </c>
      <c r="I17" s="231" t="e">
        <f>SUM(#REF!)</f>
        <v>#REF!</v>
      </c>
      <c r="J17" s="231" t="e">
        <f>SUM(#REF!+#REF!+#REF!+#REF!+#REF!)</f>
        <v>#REF!</v>
      </c>
      <c r="K17" s="238" t="e">
        <f t="shared" si="2"/>
        <v>#REF!</v>
      </c>
      <c r="L17" s="234" t="e">
        <f t="shared" si="0"/>
        <v>#REF!</v>
      </c>
      <c r="M17" s="234" t="e">
        <f t="shared" si="0"/>
        <v>#REF!</v>
      </c>
    </row>
    <row r="18" spans="1:13" x14ac:dyDescent="0.2">
      <c r="A18" s="231" t="s">
        <v>325</v>
      </c>
      <c r="B18" s="230" t="s">
        <v>160</v>
      </c>
      <c r="C18" s="231">
        <v>167</v>
      </c>
      <c r="D18" s="231">
        <v>122</v>
      </c>
      <c r="E18" s="231">
        <v>17</v>
      </c>
      <c r="F18" s="231">
        <v>28</v>
      </c>
      <c r="G18" s="231" t="e">
        <f t="shared" si="1"/>
        <v>#REF!</v>
      </c>
      <c r="H18" s="231" t="e">
        <f>SUM(#REF!+#REF!+#REF!+#REF!+#REF!+#REF!+#REF!+#REF!+#REF!)</f>
        <v>#REF!</v>
      </c>
      <c r="I18" s="235" t="e">
        <f>SUM(#REF!)</f>
        <v>#REF!</v>
      </c>
      <c r="J18" s="231" t="e">
        <f>SUM(#REF!+#REF!+#REF!+#REF!+#REF!)</f>
        <v>#REF!</v>
      </c>
      <c r="K18" s="238" t="e">
        <f t="shared" si="2"/>
        <v>#REF!</v>
      </c>
      <c r="L18" s="234" t="e">
        <f t="shared" si="0"/>
        <v>#REF!</v>
      </c>
      <c r="M18" s="234" t="e">
        <f t="shared" si="0"/>
        <v>#REF!</v>
      </c>
    </row>
    <row r="19" spans="1:13" x14ac:dyDescent="0.2">
      <c r="A19" s="231" t="s">
        <v>326</v>
      </c>
      <c r="B19" s="230" t="s">
        <v>310</v>
      </c>
      <c r="C19" s="231">
        <v>120</v>
      </c>
      <c r="D19" s="231">
        <v>104</v>
      </c>
      <c r="E19" s="231">
        <v>16</v>
      </c>
      <c r="F19" s="231">
        <v>0</v>
      </c>
      <c r="G19" s="231" t="e">
        <f t="shared" si="1"/>
        <v>#REF!</v>
      </c>
      <c r="H19" s="231" t="e">
        <f>SUM(#REF!+#REF!)</f>
        <v>#REF!</v>
      </c>
      <c r="I19" s="231" t="e">
        <f>SUM(#REF!+#REF!)</f>
        <v>#REF!</v>
      </c>
      <c r="J19" s="236" t="e">
        <f>SUM(#REF!)</f>
        <v>#REF!</v>
      </c>
      <c r="K19" s="238" t="e">
        <f t="shared" si="2"/>
        <v>#REF!</v>
      </c>
      <c r="L19" s="238" t="e">
        <f t="shared" si="0"/>
        <v>#REF!</v>
      </c>
      <c r="M19" s="234" t="e">
        <f t="shared" si="0"/>
        <v>#REF!</v>
      </c>
    </row>
    <row r="20" spans="1:13" x14ac:dyDescent="0.2">
      <c r="A20" s="231" t="s">
        <v>327</v>
      </c>
      <c r="B20" s="230" t="s">
        <v>311</v>
      </c>
      <c r="C20" s="231">
        <v>28</v>
      </c>
      <c r="D20" s="231">
        <v>28</v>
      </c>
      <c r="E20" s="231">
        <v>0</v>
      </c>
      <c r="F20" s="231">
        <v>0</v>
      </c>
      <c r="G20" s="231" t="e">
        <f t="shared" si="1"/>
        <v>#REF!</v>
      </c>
      <c r="H20" s="231" t="e">
        <f>SUM(#REF!+#REF!+#REF!+#REF!+#REF!+#REF!+#REF!)</f>
        <v>#REF!</v>
      </c>
      <c r="I20" s="231">
        <v>0</v>
      </c>
      <c r="J20" s="231" t="e">
        <f>SUM(#REF!+#REF!)</f>
        <v>#REF!</v>
      </c>
      <c r="K20" s="238" t="e">
        <f t="shared" si="2"/>
        <v>#REF!</v>
      </c>
      <c r="L20" s="238">
        <f t="shared" ref="L20:M22" si="3">I20-E20</f>
        <v>0</v>
      </c>
      <c r="M20" s="234" t="e">
        <f t="shared" si="3"/>
        <v>#REF!</v>
      </c>
    </row>
    <row r="21" spans="1:13" x14ac:dyDescent="0.2">
      <c r="A21" s="231" t="s">
        <v>328</v>
      </c>
      <c r="B21" s="230" t="s">
        <v>5</v>
      </c>
      <c r="C21" s="231">
        <v>28</v>
      </c>
      <c r="D21" s="231">
        <v>28</v>
      </c>
      <c r="E21" s="231">
        <v>0</v>
      </c>
      <c r="F21" s="231">
        <v>0</v>
      </c>
      <c r="G21" s="231" t="e">
        <f t="shared" si="1"/>
        <v>#REF!</v>
      </c>
      <c r="H21" s="231" t="e">
        <f>SUM(#REF!+#REF!+#REF!)</f>
        <v>#REF!</v>
      </c>
      <c r="I21" s="231">
        <v>0</v>
      </c>
      <c r="J21" s="231">
        <v>0</v>
      </c>
      <c r="K21" s="238" t="e">
        <f t="shared" si="2"/>
        <v>#REF!</v>
      </c>
      <c r="L21" s="238">
        <f t="shared" si="3"/>
        <v>0</v>
      </c>
      <c r="M21" s="234">
        <f t="shared" si="3"/>
        <v>0</v>
      </c>
    </row>
    <row r="22" spans="1:13" x14ac:dyDescent="0.2">
      <c r="A22" s="231"/>
      <c r="B22" s="233" t="s">
        <v>329</v>
      </c>
      <c r="C22" s="231">
        <f t="shared" ref="C22:J22" si="4">SUM(C4:C21)</f>
        <v>1719</v>
      </c>
      <c r="D22" s="231">
        <f t="shared" si="4"/>
        <v>1339</v>
      </c>
      <c r="E22" s="231">
        <f t="shared" si="4"/>
        <v>137</v>
      </c>
      <c r="F22" s="231">
        <f t="shared" si="4"/>
        <v>243</v>
      </c>
      <c r="G22" s="231" t="e">
        <f t="shared" si="4"/>
        <v>#REF!</v>
      </c>
      <c r="H22" s="231" t="e">
        <f t="shared" si="4"/>
        <v>#REF!</v>
      </c>
      <c r="I22" s="231" t="e">
        <f t="shared" si="4"/>
        <v>#REF!</v>
      </c>
      <c r="J22" s="231" t="e">
        <f t="shared" si="4"/>
        <v>#REF!</v>
      </c>
      <c r="K22" s="238" t="e">
        <f t="shared" si="2"/>
        <v>#REF!</v>
      </c>
      <c r="L22" s="238" t="e">
        <f t="shared" si="3"/>
        <v>#REF!</v>
      </c>
      <c r="M22" s="234" t="e">
        <f t="shared" si="3"/>
        <v>#REF!</v>
      </c>
    </row>
    <row r="26" spans="1:13" x14ac:dyDescent="0.2">
      <c r="A26" s="875" t="s">
        <v>332</v>
      </c>
      <c r="B26" s="875"/>
      <c r="C26" s="875"/>
      <c r="D26" s="875"/>
      <c r="E26" s="875"/>
      <c r="F26" s="875"/>
      <c r="G26" s="875"/>
      <c r="H26" s="875"/>
      <c r="I26" s="875"/>
      <c r="J26" s="875"/>
    </row>
    <row r="27" spans="1:13" x14ac:dyDescent="0.2">
      <c r="A27" s="874" t="s">
        <v>299</v>
      </c>
      <c r="B27" s="874" t="s">
        <v>300</v>
      </c>
      <c r="C27" s="874" t="s">
        <v>303</v>
      </c>
      <c r="D27" s="874" t="s">
        <v>301</v>
      </c>
      <c r="E27" s="874"/>
      <c r="F27" s="874"/>
      <c r="G27" s="874" t="s">
        <v>303</v>
      </c>
      <c r="H27" s="874" t="s">
        <v>330</v>
      </c>
      <c r="I27" s="874"/>
      <c r="J27" s="874"/>
      <c r="K27" s="874" t="s">
        <v>337</v>
      </c>
      <c r="L27" s="874"/>
      <c r="M27" s="874"/>
    </row>
    <row r="28" spans="1:13" x14ac:dyDescent="0.2">
      <c r="A28" s="874"/>
      <c r="B28" s="874"/>
      <c r="C28" s="874"/>
      <c r="D28" s="231" t="s">
        <v>51</v>
      </c>
      <c r="E28" s="231" t="s">
        <v>52</v>
      </c>
      <c r="F28" s="231" t="s">
        <v>53</v>
      </c>
      <c r="G28" s="874"/>
      <c r="H28" s="231" t="s">
        <v>51</v>
      </c>
      <c r="I28" s="231" t="s">
        <v>52</v>
      </c>
      <c r="J28" s="231" t="s">
        <v>53</v>
      </c>
      <c r="K28" s="231" t="s">
        <v>51</v>
      </c>
      <c r="L28" s="231" t="s">
        <v>52</v>
      </c>
      <c r="M28" s="231" t="s">
        <v>53</v>
      </c>
    </row>
    <row r="29" spans="1:13" x14ac:dyDescent="0.2">
      <c r="A29" s="231" t="s">
        <v>312</v>
      </c>
      <c r="B29" s="230" t="s">
        <v>304</v>
      </c>
      <c r="C29" s="231">
        <v>46</v>
      </c>
      <c r="D29" s="231">
        <v>46</v>
      </c>
      <c r="E29" s="231">
        <v>0</v>
      </c>
      <c r="F29" s="231">
        <v>0</v>
      </c>
      <c r="G29" s="231" t="e">
        <f t="shared" ref="G29:G36" si="5">SUM(H29:J29)</f>
        <v>#REF!</v>
      </c>
      <c r="H29" s="231" t="e">
        <f>SUM(#REF!+#REF!+#REF!)</f>
        <v>#REF!</v>
      </c>
      <c r="I29" s="231">
        <v>0</v>
      </c>
      <c r="J29" s="235">
        <v>0</v>
      </c>
      <c r="K29" s="238" t="e">
        <f>H29-D29</f>
        <v>#REF!</v>
      </c>
      <c r="L29" s="238">
        <f>I29-E29</f>
        <v>0</v>
      </c>
      <c r="M29" s="238">
        <f>J29-F29</f>
        <v>0</v>
      </c>
    </row>
    <row r="30" spans="1:13" x14ac:dyDescent="0.2">
      <c r="A30" s="231" t="s">
        <v>314</v>
      </c>
      <c r="B30" s="230" t="s">
        <v>186</v>
      </c>
      <c r="C30" s="231">
        <v>25</v>
      </c>
      <c r="D30" s="231">
        <v>25</v>
      </c>
      <c r="E30" s="231">
        <v>0</v>
      </c>
      <c r="F30" s="231">
        <v>0</v>
      </c>
      <c r="G30" s="231" t="e">
        <f t="shared" si="5"/>
        <v>#REF!</v>
      </c>
      <c r="H30" s="231" t="e">
        <f>SUM(#REF!)</f>
        <v>#REF!</v>
      </c>
      <c r="I30" s="231">
        <v>0</v>
      </c>
      <c r="J30" s="231">
        <v>0</v>
      </c>
      <c r="K30" s="238" t="e">
        <f t="shared" ref="K30:K37" si="6">H30-D30</f>
        <v>#REF!</v>
      </c>
      <c r="L30" s="238">
        <f t="shared" ref="L30:L37" si="7">I30-E30</f>
        <v>0</v>
      </c>
      <c r="M30" s="238">
        <f t="shared" ref="M30:M37" si="8">J30-F30</f>
        <v>0</v>
      </c>
    </row>
    <row r="31" spans="1:13" x14ac:dyDescent="0.2">
      <c r="A31" s="231" t="s">
        <v>315</v>
      </c>
      <c r="B31" s="230" t="s">
        <v>305</v>
      </c>
      <c r="C31" s="231">
        <v>25</v>
      </c>
      <c r="D31" s="231">
        <v>25</v>
      </c>
      <c r="E31" s="231">
        <v>0</v>
      </c>
      <c r="F31" s="231">
        <v>0</v>
      </c>
      <c r="G31" s="231" t="e">
        <f t="shared" si="5"/>
        <v>#REF!</v>
      </c>
      <c r="H31" s="231" t="e">
        <f>SUM(#REF!)</f>
        <v>#REF!</v>
      </c>
      <c r="I31" s="231">
        <v>0</v>
      </c>
      <c r="J31" s="231">
        <v>0</v>
      </c>
      <c r="K31" s="238" t="e">
        <f t="shared" si="6"/>
        <v>#REF!</v>
      </c>
      <c r="L31" s="238">
        <f t="shared" si="7"/>
        <v>0</v>
      </c>
      <c r="M31" s="238">
        <f t="shared" si="8"/>
        <v>0</v>
      </c>
    </row>
    <row r="32" spans="1:13" x14ac:dyDescent="0.2">
      <c r="A32" s="231" t="s">
        <v>317</v>
      </c>
      <c r="B32" s="230" t="s">
        <v>9</v>
      </c>
      <c r="C32" s="231">
        <v>25</v>
      </c>
      <c r="D32" s="231">
        <v>25</v>
      </c>
      <c r="E32" s="231">
        <v>0</v>
      </c>
      <c r="F32" s="231">
        <v>0</v>
      </c>
      <c r="G32" s="231" t="e">
        <f t="shared" si="5"/>
        <v>#REF!</v>
      </c>
      <c r="H32" s="231" t="e">
        <f>SUM(#REF!)</f>
        <v>#REF!</v>
      </c>
      <c r="I32" s="231" t="e">
        <f>SUM(#REF!+#REF!)</f>
        <v>#REF!</v>
      </c>
      <c r="J32" s="231">
        <v>0</v>
      </c>
      <c r="K32" s="238" t="e">
        <f t="shared" si="6"/>
        <v>#REF!</v>
      </c>
      <c r="L32" s="238" t="e">
        <f t="shared" si="7"/>
        <v>#REF!</v>
      </c>
      <c r="M32" s="238">
        <f t="shared" si="8"/>
        <v>0</v>
      </c>
    </row>
    <row r="33" spans="1:13" x14ac:dyDescent="0.2">
      <c r="A33" s="231" t="s">
        <v>319</v>
      </c>
      <c r="B33" s="230" t="s">
        <v>307</v>
      </c>
      <c r="C33" s="231">
        <v>25</v>
      </c>
      <c r="D33" s="231">
        <v>25</v>
      </c>
      <c r="E33" s="231">
        <v>0</v>
      </c>
      <c r="F33" s="231">
        <v>0</v>
      </c>
      <c r="G33" s="231" t="e">
        <f t="shared" si="5"/>
        <v>#REF!</v>
      </c>
      <c r="H33" s="231" t="e">
        <f>SUM(#REF!)</f>
        <v>#REF!</v>
      </c>
      <c r="I33" s="231">
        <v>0</v>
      </c>
      <c r="J33" s="231">
        <v>0</v>
      </c>
      <c r="K33" s="238" t="e">
        <f t="shared" si="6"/>
        <v>#REF!</v>
      </c>
      <c r="L33" s="238">
        <f t="shared" si="7"/>
        <v>0</v>
      </c>
      <c r="M33" s="238">
        <f t="shared" si="8"/>
        <v>0</v>
      </c>
    </row>
    <row r="34" spans="1:13" ht="25.5" x14ac:dyDescent="0.2">
      <c r="A34" s="231" t="s">
        <v>322</v>
      </c>
      <c r="B34" s="232" t="s">
        <v>309</v>
      </c>
      <c r="C34" s="231">
        <v>18</v>
      </c>
      <c r="D34" s="231">
        <v>0</v>
      </c>
      <c r="E34" s="231">
        <v>0</v>
      </c>
      <c r="F34" s="231">
        <v>18</v>
      </c>
      <c r="G34" s="231" t="e">
        <f t="shared" si="5"/>
        <v>#REF!</v>
      </c>
      <c r="H34" s="231">
        <v>0</v>
      </c>
      <c r="I34" s="235" t="e">
        <f>SUM(#REF!)</f>
        <v>#REF!</v>
      </c>
      <c r="J34" s="235" t="e">
        <f>SUM(#REF!)</f>
        <v>#REF!</v>
      </c>
      <c r="K34" s="238">
        <f t="shared" si="6"/>
        <v>0</v>
      </c>
      <c r="L34" s="238" t="e">
        <f t="shared" si="7"/>
        <v>#REF!</v>
      </c>
      <c r="M34" s="238" t="e">
        <f t="shared" si="8"/>
        <v>#REF!</v>
      </c>
    </row>
    <row r="35" spans="1:13" x14ac:dyDescent="0.2">
      <c r="A35" s="231" t="s">
        <v>324</v>
      </c>
      <c r="B35" s="230" t="s">
        <v>282</v>
      </c>
      <c r="C35" s="231">
        <v>106</v>
      </c>
      <c r="D35" s="231">
        <v>50</v>
      </c>
      <c r="E35" s="231">
        <v>0</v>
      </c>
      <c r="F35" s="231">
        <v>56</v>
      </c>
      <c r="G35" s="231" t="e">
        <f t="shared" si="5"/>
        <v>#REF!</v>
      </c>
      <c r="H35" s="231" t="e">
        <f>SUM(#REF!+#REF!+#REF!+#REF!+#REF!)</f>
        <v>#REF!</v>
      </c>
      <c r="I35" s="231"/>
      <c r="J35" s="231" t="e">
        <f>SUM(#REF!+#REF!+#REF!)</f>
        <v>#REF!</v>
      </c>
      <c r="K35" s="238" t="e">
        <f t="shared" si="6"/>
        <v>#REF!</v>
      </c>
      <c r="L35" s="238">
        <f t="shared" si="7"/>
        <v>0</v>
      </c>
      <c r="M35" s="238" t="e">
        <f t="shared" si="8"/>
        <v>#REF!</v>
      </c>
    </row>
    <row r="36" spans="1:13" x14ac:dyDescent="0.2">
      <c r="A36" s="231" t="s">
        <v>328</v>
      </c>
      <c r="B36" s="230" t="s">
        <v>5</v>
      </c>
      <c r="C36" s="231">
        <v>35</v>
      </c>
      <c r="D36" s="231">
        <v>35</v>
      </c>
      <c r="E36" s="231">
        <v>0</v>
      </c>
      <c r="F36" s="231">
        <v>0</v>
      </c>
      <c r="G36" s="231" t="e">
        <f t="shared" si="5"/>
        <v>#REF!</v>
      </c>
      <c r="H36" s="231" t="e">
        <f>SUM(#REF!)</f>
        <v>#REF!</v>
      </c>
      <c r="I36" s="231">
        <v>0</v>
      </c>
      <c r="J36" s="231">
        <v>0</v>
      </c>
      <c r="K36" s="238" t="e">
        <f t="shared" si="6"/>
        <v>#REF!</v>
      </c>
      <c r="L36" s="238">
        <f t="shared" si="7"/>
        <v>0</v>
      </c>
      <c r="M36" s="238">
        <f t="shared" si="8"/>
        <v>0</v>
      </c>
    </row>
    <row r="37" spans="1:13" x14ac:dyDescent="0.2">
      <c r="A37" s="231"/>
      <c r="B37" s="233" t="s">
        <v>329</v>
      </c>
      <c r="C37" s="231">
        <f t="shared" ref="C37:J37" si="9">SUM(C29:C36)</f>
        <v>305</v>
      </c>
      <c r="D37" s="231">
        <f t="shared" si="9"/>
        <v>231</v>
      </c>
      <c r="E37" s="231">
        <f t="shared" si="9"/>
        <v>0</v>
      </c>
      <c r="F37" s="231">
        <f t="shared" si="9"/>
        <v>74</v>
      </c>
      <c r="G37" s="231" t="e">
        <f t="shared" si="9"/>
        <v>#REF!</v>
      </c>
      <c r="H37" s="231" t="e">
        <f t="shared" si="9"/>
        <v>#REF!</v>
      </c>
      <c r="I37" s="231" t="e">
        <f t="shared" si="9"/>
        <v>#REF!</v>
      </c>
      <c r="J37" s="231" t="e">
        <f t="shared" si="9"/>
        <v>#REF!</v>
      </c>
      <c r="K37" s="238" t="e">
        <f t="shared" si="6"/>
        <v>#REF!</v>
      </c>
      <c r="L37" s="238" t="e">
        <f t="shared" si="7"/>
        <v>#REF!</v>
      </c>
      <c r="M37" s="238" t="e">
        <f t="shared" si="8"/>
        <v>#REF!</v>
      </c>
    </row>
    <row r="40" spans="1:13" x14ac:dyDescent="0.2">
      <c r="B40" s="230" t="s">
        <v>333</v>
      </c>
      <c r="C40" s="234">
        <f t="shared" ref="C40:J40" si="10">SUM(C22+C37)</f>
        <v>2024</v>
      </c>
      <c r="D40" s="234">
        <f t="shared" si="10"/>
        <v>1570</v>
      </c>
      <c r="E40" s="234">
        <f t="shared" si="10"/>
        <v>137</v>
      </c>
      <c r="F40" s="234">
        <f t="shared" si="10"/>
        <v>317</v>
      </c>
      <c r="G40" s="234" t="e">
        <f t="shared" si="10"/>
        <v>#REF!</v>
      </c>
      <c r="H40" s="234" t="e">
        <f t="shared" si="10"/>
        <v>#REF!</v>
      </c>
      <c r="I40" s="234" t="e">
        <f t="shared" si="10"/>
        <v>#REF!</v>
      </c>
      <c r="J40" s="234" t="e">
        <f t="shared" si="10"/>
        <v>#REF!</v>
      </c>
    </row>
    <row r="46" spans="1:13" x14ac:dyDescent="0.2">
      <c r="A46" s="875" t="s">
        <v>334</v>
      </c>
      <c r="B46" s="875"/>
      <c r="C46" s="875"/>
      <c r="D46" s="875"/>
      <c r="E46" s="875"/>
      <c r="F46" s="875"/>
      <c r="G46" s="875"/>
      <c r="H46" s="875"/>
      <c r="I46" s="875"/>
      <c r="J46" s="875"/>
    </row>
    <row r="47" spans="1:13" x14ac:dyDescent="0.2">
      <c r="A47" s="874" t="s">
        <v>299</v>
      </c>
      <c r="B47" s="874" t="s">
        <v>300</v>
      </c>
      <c r="C47" s="874" t="s">
        <v>303</v>
      </c>
      <c r="D47" s="874" t="s">
        <v>301</v>
      </c>
      <c r="E47" s="874"/>
      <c r="F47" s="874"/>
      <c r="G47" s="874" t="s">
        <v>303</v>
      </c>
      <c r="H47" s="874" t="s">
        <v>330</v>
      </c>
      <c r="I47" s="874"/>
      <c r="J47" s="874"/>
      <c r="K47" s="874" t="s">
        <v>337</v>
      </c>
      <c r="L47" s="874"/>
      <c r="M47" s="874"/>
    </row>
    <row r="48" spans="1:13" x14ac:dyDescent="0.2">
      <c r="A48" s="874"/>
      <c r="B48" s="874"/>
      <c r="C48" s="874"/>
      <c r="D48" s="231" t="s">
        <v>51</v>
      </c>
      <c r="E48" s="231" t="s">
        <v>52</v>
      </c>
      <c r="F48" s="231" t="s">
        <v>53</v>
      </c>
      <c r="G48" s="874"/>
      <c r="H48" s="231" t="s">
        <v>51</v>
      </c>
      <c r="I48" s="231" t="s">
        <v>52</v>
      </c>
      <c r="J48" s="231" t="s">
        <v>53</v>
      </c>
      <c r="K48" s="231" t="s">
        <v>51</v>
      </c>
      <c r="L48" s="231" t="s">
        <v>52</v>
      </c>
      <c r="M48" s="231" t="s">
        <v>53</v>
      </c>
    </row>
    <row r="49" spans="1:13" x14ac:dyDescent="0.2">
      <c r="A49" s="231" t="s">
        <v>302</v>
      </c>
      <c r="B49" s="230" t="s">
        <v>278</v>
      </c>
      <c r="C49" s="231">
        <v>16</v>
      </c>
      <c r="D49" s="231">
        <v>16</v>
      </c>
      <c r="E49" s="231">
        <v>0</v>
      </c>
      <c r="F49" s="231">
        <v>0</v>
      </c>
      <c r="G49" s="231" t="e">
        <f>SUM(H49:J49)</f>
        <v>#REF!</v>
      </c>
      <c r="H49" s="231" t="e">
        <f>SUM(#REF!)</f>
        <v>#REF!</v>
      </c>
      <c r="I49" s="231">
        <v>0</v>
      </c>
      <c r="J49" s="231">
        <v>0</v>
      </c>
      <c r="K49" s="238" t="e">
        <f>H49-D49</f>
        <v>#REF!</v>
      </c>
      <c r="L49" s="238">
        <f t="shared" ref="L49:M62" si="11">I49-E49</f>
        <v>0</v>
      </c>
      <c r="M49" s="238">
        <f t="shared" si="11"/>
        <v>0</v>
      </c>
    </row>
    <row r="50" spans="1:13" x14ac:dyDescent="0.2">
      <c r="A50" s="231" t="s">
        <v>313</v>
      </c>
      <c r="B50" s="230" t="s">
        <v>124</v>
      </c>
      <c r="C50" s="231">
        <v>75</v>
      </c>
      <c r="D50" s="231">
        <v>75</v>
      </c>
      <c r="E50" s="231">
        <v>0</v>
      </c>
      <c r="F50" s="231">
        <v>0</v>
      </c>
      <c r="G50" s="231" t="e">
        <f t="shared" ref="G50:G61" si="12">SUM(H50:J50)</f>
        <v>#REF!</v>
      </c>
      <c r="H50" s="231" t="e">
        <f>SUM(#REF!+#REF!)</f>
        <v>#REF!</v>
      </c>
      <c r="I50" s="231">
        <v>0</v>
      </c>
      <c r="J50" s="235"/>
      <c r="K50" s="238" t="e">
        <f t="shared" ref="K50:K62" si="13">H50-D50</f>
        <v>#REF!</v>
      </c>
      <c r="L50" s="238">
        <f t="shared" si="11"/>
        <v>0</v>
      </c>
      <c r="M50" s="238">
        <f t="shared" si="11"/>
        <v>0</v>
      </c>
    </row>
    <row r="51" spans="1:13" x14ac:dyDescent="0.2">
      <c r="A51" s="231" t="s">
        <v>314</v>
      </c>
      <c r="B51" s="230" t="s">
        <v>186</v>
      </c>
      <c r="C51" s="231">
        <v>12</v>
      </c>
      <c r="D51" s="231">
        <v>12</v>
      </c>
      <c r="E51" s="231">
        <v>0</v>
      </c>
      <c r="F51" s="231">
        <v>0</v>
      </c>
      <c r="G51" s="231" t="e">
        <f t="shared" si="12"/>
        <v>#REF!</v>
      </c>
      <c r="H51" s="231" t="e">
        <f>SUM(#REF!)</f>
        <v>#REF!</v>
      </c>
      <c r="I51" s="231">
        <v>0</v>
      </c>
      <c r="J51" s="231">
        <v>0</v>
      </c>
      <c r="K51" s="238" t="e">
        <f t="shared" si="13"/>
        <v>#REF!</v>
      </c>
      <c r="L51" s="238">
        <f t="shared" si="11"/>
        <v>0</v>
      </c>
      <c r="M51" s="238">
        <f t="shared" si="11"/>
        <v>0</v>
      </c>
    </row>
    <row r="52" spans="1:13" x14ac:dyDescent="0.2">
      <c r="A52" s="231" t="s">
        <v>316</v>
      </c>
      <c r="B52" s="230" t="s">
        <v>306</v>
      </c>
      <c r="C52" s="231">
        <v>28</v>
      </c>
      <c r="D52" s="231">
        <v>17</v>
      </c>
      <c r="E52" s="231">
        <v>11</v>
      </c>
      <c r="F52" s="231">
        <v>0</v>
      </c>
      <c r="G52" s="231" t="e">
        <f t="shared" si="12"/>
        <v>#REF!</v>
      </c>
      <c r="H52" s="231" t="e">
        <f>SUM(#REF!+#REF!+#REF!+#REF!)</f>
        <v>#REF!</v>
      </c>
      <c r="I52" s="235" t="e">
        <f>SUM(#REF!)</f>
        <v>#REF!</v>
      </c>
      <c r="J52" s="231">
        <v>0</v>
      </c>
      <c r="K52" s="238" t="e">
        <f t="shared" si="13"/>
        <v>#REF!</v>
      </c>
      <c r="L52" s="238" t="e">
        <f t="shared" si="11"/>
        <v>#REF!</v>
      </c>
      <c r="M52" s="238">
        <f t="shared" si="11"/>
        <v>0</v>
      </c>
    </row>
    <row r="53" spans="1:13" x14ac:dyDescent="0.2">
      <c r="A53" s="231" t="s">
        <v>317</v>
      </c>
      <c r="B53" s="230" t="s">
        <v>9</v>
      </c>
      <c r="C53" s="231">
        <v>104</v>
      </c>
      <c r="D53" s="231">
        <v>96</v>
      </c>
      <c r="E53" s="231">
        <v>8</v>
      </c>
      <c r="F53" s="231">
        <v>0</v>
      </c>
      <c r="G53" s="231" t="e">
        <f t="shared" si="12"/>
        <v>#REF!</v>
      </c>
      <c r="H53" s="231" t="e">
        <f>SUM(#REF!+#REF!+#REF!+#REF!+#REF!)</f>
        <v>#REF!</v>
      </c>
      <c r="I53" s="231" t="e">
        <f>SUM(#REF!+#REF!)</f>
        <v>#REF!</v>
      </c>
      <c r="J53" s="231"/>
      <c r="K53" s="238" t="e">
        <f t="shared" si="13"/>
        <v>#REF!</v>
      </c>
      <c r="L53" s="238" t="e">
        <f t="shared" si="11"/>
        <v>#REF!</v>
      </c>
      <c r="M53" s="238">
        <f t="shared" si="11"/>
        <v>0</v>
      </c>
    </row>
    <row r="54" spans="1:13" x14ac:dyDescent="0.2">
      <c r="A54" s="231" t="s">
        <v>318</v>
      </c>
      <c r="B54" s="230" t="s">
        <v>279</v>
      </c>
      <c r="C54" s="231">
        <v>12</v>
      </c>
      <c r="D54" s="231">
        <v>12</v>
      </c>
      <c r="E54" s="231">
        <v>0</v>
      </c>
      <c r="F54" s="231">
        <v>0</v>
      </c>
      <c r="G54" s="231" t="e">
        <f t="shared" si="12"/>
        <v>#REF!</v>
      </c>
      <c r="H54" s="231" t="e">
        <f>SUM(#REF!)</f>
        <v>#REF!</v>
      </c>
      <c r="I54" s="231">
        <v>0</v>
      </c>
      <c r="J54" s="231">
        <v>0</v>
      </c>
      <c r="K54" s="238" t="e">
        <f t="shared" si="13"/>
        <v>#REF!</v>
      </c>
      <c r="L54" s="238">
        <f t="shared" si="11"/>
        <v>0</v>
      </c>
      <c r="M54" s="238">
        <f t="shared" si="11"/>
        <v>0</v>
      </c>
    </row>
    <row r="55" spans="1:13" x14ac:dyDescent="0.2">
      <c r="A55" s="231" t="s">
        <v>321</v>
      </c>
      <c r="B55" s="230" t="s">
        <v>308</v>
      </c>
      <c r="C55" s="231">
        <v>42</v>
      </c>
      <c r="D55" s="231">
        <v>42</v>
      </c>
      <c r="E55" s="231">
        <v>0</v>
      </c>
      <c r="F55" s="231">
        <v>0</v>
      </c>
      <c r="G55" s="231" t="e">
        <f t="shared" si="12"/>
        <v>#REF!</v>
      </c>
      <c r="H55" s="231" t="e">
        <f>SUM(#REF!+#REF!)</f>
        <v>#REF!</v>
      </c>
      <c r="I55" s="231">
        <v>0</v>
      </c>
      <c r="J55" s="231">
        <v>0</v>
      </c>
      <c r="K55" s="238" t="e">
        <f t="shared" si="13"/>
        <v>#REF!</v>
      </c>
      <c r="L55" s="238">
        <f t="shared" si="11"/>
        <v>0</v>
      </c>
      <c r="M55" s="238">
        <f t="shared" si="11"/>
        <v>0</v>
      </c>
    </row>
    <row r="56" spans="1:13" x14ac:dyDescent="0.2">
      <c r="A56" s="231" t="s">
        <v>323</v>
      </c>
      <c r="B56" s="230" t="s">
        <v>281</v>
      </c>
      <c r="C56" s="231">
        <v>41</v>
      </c>
      <c r="D56" s="231">
        <v>11</v>
      </c>
      <c r="E56" s="231">
        <v>12</v>
      </c>
      <c r="F56" s="231">
        <v>18</v>
      </c>
      <c r="G56" s="231" t="e">
        <f t="shared" si="12"/>
        <v>#REF!</v>
      </c>
      <c r="H56" s="231" t="e">
        <f>SUM(#REF!)</f>
        <v>#REF!</v>
      </c>
      <c r="I56" s="231" t="e">
        <f>SUM(#REF!)</f>
        <v>#REF!</v>
      </c>
      <c r="J56" s="231" t="e">
        <f>SUM(#REF!)</f>
        <v>#REF!</v>
      </c>
      <c r="K56" s="238" t="e">
        <f t="shared" si="13"/>
        <v>#REF!</v>
      </c>
      <c r="L56" s="238" t="e">
        <f t="shared" si="11"/>
        <v>#REF!</v>
      </c>
      <c r="M56" s="238" t="e">
        <f t="shared" si="11"/>
        <v>#REF!</v>
      </c>
    </row>
    <row r="57" spans="1:13" x14ac:dyDescent="0.2">
      <c r="A57" s="231" t="s">
        <v>324</v>
      </c>
      <c r="B57" s="230" t="s">
        <v>282</v>
      </c>
      <c r="C57" s="231">
        <v>43</v>
      </c>
      <c r="D57" s="231">
        <v>43</v>
      </c>
      <c r="E57" s="231">
        <v>0</v>
      </c>
      <c r="F57" s="231">
        <v>0</v>
      </c>
      <c r="G57" s="231" t="e">
        <f t="shared" si="12"/>
        <v>#REF!</v>
      </c>
      <c r="H57" s="231" t="e">
        <f>SUM(#REF!+#REF!)</f>
        <v>#REF!</v>
      </c>
      <c r="I57" s="231"/>
      <c r="J57" s="231"/>
      <c r="K57" s="238" t="e">
        <f t="shared" si="13"/>
        <v>#REF!</v>
      </c>
      <c r="L57" s="238">
        <f t="shared" si="11"/>
        <v>0</v>
      </c>
      <c r="M57" s="238">
        <f t="shared" si="11"/>
        <v>0</v>
      </c>
    </row>
    <row r="58" spans="1:13" x14ac:dyDescent="0.2">
      <c r="A58" s="231" t="s">
        <v>325</v>
      </c>
      <c r="B58" s="230" t="s">
        <v>160</v>
      </c>
      <c r="C58" s="231">
        <v>85</v>
      </c>
      <c r="D58" s="231">
        <v>67</v>
      </c>
      <c r="E58" s="231">
        <v>0</v>
      </c>
      <c r="F58" s="231">
        <v>18</v>
      </c>
      <c r="G58" s="231" t="e">
        <f t="shared" si="12"/>
        <v>#REF!</v>
      </c>
      <c r="H58" s="231" t="e">
        <f>SUM(#REF!+#REF!+#REF!+#REF!+#REF!)</f>
        <v>#REF!</v>
      </c>
      <c r="I58" s="235"/>
      <c r="J58" s="231" t="e">
        <f>SUM(#REF!+#REF!+#REF!)</f>
        <v>#REF!</v>
      </c>
      <c r="K58" s="238" t="e">
        <f t="shared" si="13"/>
        <v>#REF!</v>
      </c>
      <c r="L58" s="238">
        <f t="shared" si="11"/>
        <v>0</v>
      </c>
      <c r="M58" s="238" t="e">
        <f t="shared" si="11"/>
        <v>#REF!</v>
      </c>
    </row>
    <row r="59" spans="1:13" x14ac:dyDescent="0.2">
      <c r="A59" s="231" t="s">
        <v>326</v>
      </c>
      <c r="B59" s="230" t="s">
        <v>310</v>
      </c>
      <c r="C59" s="231">
        <v>17</v>
      </c>
      <c r="D59" s="231">
        <v>17</v>
      </c>
      <c r="E59" s="231">
        <v>0</v>
      </c>
      <c r="F59" s="231">
        <v>0</v>
      </c>
      <c r="G59" s="231" t="e">
        <f t="shared" si="12"/>
        <v>#REF!</v>
      </c>
      <c r="H59" s="231" t="e">
        <f>SUM(#REF!)</f>
        <v>#REF!</v>
      </c>
      <c r="I59" s="231"/>
      <c r="J59" s="236"/>
      <c r="K59" s="238" t="e">
        <f t="shared" si="13"/>
        <v>#REF!</v>
      </c>
      <c r="L59" s="238">
        <f t="shared" si="11"/>
        <v>0</v>
      </c>
      <c r="M59" s="238">
        <f t="shared" si="11"/>
        <v>0</v>
      </c>
    </row>
    <row r="60" spans="1:13" ht="25.5" x14ac:dyDescent="0.2">
      <c r="A60" s="231" t="s">
        <v>335</v>
      </c>
      <c r="B60" s="232" t="s">
        <v>336</v>
      </c>
      <c r="C60" s="231">
        <v>28</v>
      </c>
      <c r="D60" s="231">
        <v>18</v>
      </c>
      <c r="E60" s="231">
        <v>0</v>
      </c>
      <c r="F60" s="231">
        <v>10</v>
      </c>
      <c r="G60" s="231" t="e">
        <f t="shared" si="12"/>
        <v>#REF!</v>
      </c>
      <c r="H60" s="231" t="e">
        <f>SUM(#REF!+#REF!)</f>
        <v>#REF!</v>
      </c>
      <c r="I60" s="231"/>
      <c r="J60" s="231" t="e">
        <f>SUM(#REF!)</f>
        <v>#REF!</v>
      </c>
      <c r="K60" s="238" t="e">
        <f t="shared" si="13"/>
        <v>#REF!</v>
      </c>
      <c r="L60" s="238">
        <f t="shared" si="11"/>
        <v>0</v>
      </c>
      <c r="M60" s="238" t="e">
        <f t="shared" si="11"/>
        <v>#REF!</v>
      </c>
    </row>
    <row r="61" spans="1:13" x14ac:dyDescent="0.2">
      <c r="A61" s="231" t="s">
        <v>328</v>
      </c>
      <c r="B61" s="230" t="s">
        <v>5</v>
      </c>
      <c r="C61" s="231">
        <v>15</v>
      </c>
      <c r="D61" s="231">
        <v>15</v>
      </c>
      <c r="E61" s="231">
        <v>0</v>
      </c>
      <c r="F61" s="231">
        <v>0</v>
      </c>
      <c r="G61" s="231" t="e">
        <f t="shared" si="12"/>
        <v>#REF!</v>
      </c>
      <c r="H61" s="231" t="e">
        <f>SUM(#REF!)</f>
        <v>#REF!</v>
      </c>
      <c r="I61" s="231">
        <v>0</v>
      </c>
      <c r="J61" s="231">
        <v>0</v>
      </c>
      <c r="K61" s="238" t="e">
        <f t="shared" si="13"/>
        <v>#REF!</v>
      </c>
      <c r="L61" s="238">
        <f t="shared" si="11"/>
        <v>0</v>
      </c>
      <c r="M61" s="238">
        <f t="shared" si="11"/>
        <v>0</v>
      </c>
    </row>
    <row r="62" spans="1:13" x14ac:dyDescent="0.2">
      <c r="A62" s="231"/>
      <c r="B62" s="233" t="s">
        <v>329</v>
      </c>
      <c r="C62" s="231">
        <f t="shared" ref="C62:J62" si="14">SUM(C49:C61)</f>
        <v>518</v>
      </c>
      <c r="D62" s="231">
        <f t="shared" si="14"/>
        <v>441</v>
      </c>
      <c r="E62" s="231">
        <f t="shared" si="14"/>
        <v>31</v>
      </c>
      <c r="F62" s="231">
        <f t="shared" si="14"/>
        <v>46</v>
      </c>
      <c r="G62" s="231" t="e">
        <f t="shared" si="14"/>
        <v>#REF!</v>
      </c>
      <c r="H62" s="231" t="e">
        <f t="shared" si="14"/>
        <v>#REF!</v>
      </c>
      <c r="I62" s="231" t="e">
        <f t="shared" si="14"/>
        <v>#REF!</v>
      </c>
      <c r="J62" s="231" t="e">
        <f t="shared" si="14"/>
        <v>#REF!</v>
      </c>
      <c r="K62" s="238" t="e">
        <f t="shared" si="13"/>
        <v>#REF!</v>
      </c>
      <c r="L62" s="238" t="e">
        <f t="shared" si="11"/>
        <v>#REF!</v>
      </c>
      <c r="M62" s="238" t="e">
        <f t="shared" si="11"/>
        <v>#REF!</v>
      </c>
    </row>
  </sheetData>
  <mergeCells count="24">
    <mergeCell ref="A1:J1"/>
    <mergeCell ref="A26:J26"/>
    <mergeCell ref="A27:A28"/>
    <mergeCell ref="B27:B28"/>
    <mergeCell ref="C27:C28"/>
    <mergeCell ref="D27:F27"/>
    <mergeCell ref="G27:G28"/>
    <mergeCell ref="C2:C3"/>
    <mergeCell ref="B2:B3"/>
    <mergeCell ref="A2:A3"/>
    <mergeCell ref="H27:J27"/>
    <mergeCell ref="H2:J2"/>
    <mergeCell ref="D2:F2"/>
    <mergeCell ref="G2:G3"/>
    <mergeCell ref="G47:G48"/>
    <mergeCell ref="K2:M2"/>
    <mergeCell ref="K27:M27"/>
    <mergeCell ref="K47:M47"/>
    <mergeCell ref="A46:J46"/>
    <mergeCell ref="H47:J47"/>
    <mergeCell ref="A47:A48"/>
    <mergeCell ref="B47:B48"/>
    <mergeCell ref="C47:C48"/>
    <mergeCell ref="D47:F47"/>
  </mergeCells>
  <phoneticPr fontId="18" type="noConversion"/>
  <conditionalFormatting sqref="K5:M22 K29:M37 K49:M62">
    <cfRule type="expression" dxfId="10" priority="6">
      <formula>$K$5&gt;0</formula>
    </cfRule>
  </conditionalFormatting>
  <conditionalFormatting sqref="K4:M22 K29:M37 K49:M62">
    <cfRule type="cellIs" dxfId="9" priority="5" operator="greaterThan">
      <formula>0</formula>
    </cfRule>
  </conditionalFormatting>
  <pageMargins left="0.17" right="0.1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I48" sqref="I48"/>
    </sheetView>
  </sheetViews>
  <sheetFormatPr defaultRowHeight="12.75" x14ac:dyDescent="0.2"/>
  <cols>
    <col min="1" max="1" width="10.140625" bestFit="1" customWidth="1"/>
    <col min="2" max="2" width="47.42578125" bestFit="1" customWidth="1"/>
    <col min="3" max="3" width="6" bestFit="1" customWidth="1"/>
    <col min="4" max="4" width="6.42578125" bestFit="1" customWidth="1"/>
    <col min="5" max="5" width="12.85546875" bestFit="1" customWidth="1"/>
    <col min="6" max="6" width="8.140625" bestFit="1" customWidth="1"/>
    <col min="7" max="7" width="6" bestFit="1" customWidth="1"/>
    <col min="8" max="8" width="6.42578125" bestFit="1" customWidth="1"/>
    <col min="9" max="9" width="12.85546875" bestFit="1" customWidth="1"/>
    <col min="10" max="10" width="8.140625" bestFit="1" customWidth="1"/>
    <col min="11" max="11" width="6.42578125" bestFit="1" customWidth="1"/>
    <col min="12" max="12" width="12.85546875" bestFit="1" customWidth="1"/>
    <col min="13" max="13" width="8.140625" bestFit="1" customWidth="1"/>
  </cols>
  <sheetData>
    <row r="1" spans="1:13" x14ac:dyDescent="0.2">
      <c r="A1" s="875" t="s">
        <v>331</v>
      </c>
      <c r="B1" s="875"/>
      <c r="C1" s="875"/>
      <c r="D1" s="875"/>
      <c r="E1" s="875"/>
      <c r="F1" s="875"/>
      <c r="G1" s="875"/>
      <c r="H1" s="875"/>
      <c r="I1" s="875"/>
      <c r="J1" s="875"/>
      <c r="K1" s="223"/>
      <c r="L1" s="223"/>
      <c r="M1" s="223"/>
    </row>
    <row r="2" spans="1:13" x14ac:dyDescent="0.2">
      <c r="A2" s="874" t="s">
        <v>299</v>
      </c>
      <c r="B2" s="874" t="s">
        <v>300</v>
      </c>
      <c r="C2" s="874" t="s">
        <v>303</v>
      </c>
      <c r="D2" s="874" t="s">
        <v>301</v>
      </c>
      <c r="E2" s="874"/>
      <c r="F2" s="874"/>
      <c r="G2" s="874" t="s">
        <v>303</v>
      </c>
      <c r="H2" s="874" t="s">
        <v>330</v>
      </c>
      <c r="I2" s="874"/>
      <c r="J2" s="874"/>
      <c r="K2" s="874" t="s">
        <v>337</v>
      </c>
      <c r="L2" s="874"/>
      <c r="M2" s="874"/>
    </row>
    <row r="3" spans="1:13" x14ac:dyDescent="0.2">
      <c r="A3" s="874"/>
      <c r="B3" s="874"/>
      <c r="C3" s="874"/>
      <c r="D3" s="231" t="s">
        <v>51</v>
      </c>
      <c r="E3" s="231" t="s">
        <v>52</v>
      </c>
      <c r="F3" s="231" t="s">
        <v>53</v>
      </c>
      <c r="G3" s="874"/>
      <c r="H3" s="231" t="s">
        <v>51</v>
      </c>
      <c r="I3" s="231" t="s">
        <v>52</v>
      </c>
      <c r="J3" s="231" t="s">
        <v>53</v>
      </c>
      <c r="K3" s="231" t="s">
        <v>51</v>
      </c>
      <c r="L3" s="231" t="s">
        <v>52</v>
      </c>
      <c r="M3" s="231" t="s">
        <v>53</v>
      </c>
    </row>
    <row r="4" spans="1:13" x14ac:dyDescent="0.2">
      <c r="A4" s="231" t="s">
        <v>327</v>
      </c>
      <c r="B4" s="231" t="s">
        <v>311</v>
      </c>
      <c r="C4" s="231">
        <v>28</v>
      </c>
      <c r="D4" s="231">
        <v>28</v>
      </c>
      <c r="E4" s="231"/>
      <c r="F4" s="231"/>
      <c r="G4" s="231" t="e">
        <f>SUM(H4:J4)</f>
        <v>#REF!</v>
      </c>
      <c r="H4" s="231" t="e">
        <f>SUM(#REF!+#REF!+#REF!+#REF!+#REF!+#REF!)</f>
        <v>#REF!</v>
      </c>
      <c r="I4" s="231"/>
      <c r="J4" s="231"/>
      <c r="K4" s="239" t="e">
        <f t="shared" ref="K4:M5" si="0">H4-D4</f>
        <v>#REF!</v>
      </c>
      <c r="L4" s="239">
        <f t="shared" si="0"/>
        <v>0</v>
      </c>
      <c r="M4" s="231">
        <f t="shared" si="0"/>
        <v>0</v>
      </c>
    </row>
    <row r="5" spans="1:13" x14ac:dyDescent="0.2">
      <c r="A5" s="231"/>
      <c r="B5" s="240" t="s">
        <v>329</v>
      </c>
      <c r="C5" s="231">
        <f t="shared" ref="C5:J5" si="1">SUM(C4:C4)</f>
        <v>28</v>
      </c>
      <c r="D5" s="231">
        <f t="shared" si="1"/>
        <v>28</v>
      </c>
      <c r="E5" s="231">
        <f t="shared" si="1"/>
        <v>0</v>
      </c>
      <c r="F5" s="231">
        <f t="shared" si="1"/>
        <v>0</v>
      </c>
      <c r="G5" s="231" t="e">
        <f t="shared" si="1"/>
        <v>#REF!</v>
      </c>
      <c r="H5" s="231" t="e">
        <f t="shared" si="1"/>
        <v>#REF!</v>
      </c>
      <c r="I5" s="231">
        <f t="shared" si="1"/>
        <v>0</v>
      </c>
      <c r="J5" s="231">
        <f t="shared" si="1"/>
        <v>0</v>
      </c>
      <c r="K5" s="239" t="e">
        <f t="shared" si="0"/>
        <v>#REF!</v>
      </c>
      <c r="L5" s="239">
        <f t="shared" si="0"/>
        <v>0</v>
      </c>
      <c r="M5" s="231">
        <f t="shared" si="0"/>
        <v>0</v>
      </c>
    </row>
    <row r="8" spans="1:13" x14ac:dyDescent="0.2">
      <c r="A8" s="875" t="s">
        <v>334</v>
      </c>
      <c r="B8" s="875"/>
      <c r="C8" s="875"/>
      <c r="D8" s="875"/>
      <c r="E8" s="875"/>
      <c r="F8" s="875"/>
      <c r="G8" s="875"/>
      <c r="H8" s="875"/>
      <c r="I8" s="875"/>
      <c r="J8" s="875"/>
    </row>
    <row r="9" spans="1:13" x14ac:dyDescent="0.2">
      <c r="A9" s="874" t="s">
        <v>299</v>
      </c>
      <c r="B9" s="874" t="s">
        <v>300</v>
      </c>
      <c r="C9" s="874" t="s">
        <v>303</v>
      </c>
      <c r="D9" s="874" t="s">
        <v>301</v>
      </c>
      <c r="E9" s="874"/>
      <c r="F9" s="874"/>
      <c r="G9" s="874" t="s">
        <v>303</v>
      </c>
      <c r="H9" s="874" t="s">
        <v>330</v>
      </c>
      <c r="I9" s="874"/>
      <c r="J9" s="874"/>
      <c r="K9" s="874" t="s">
        <v>337</v>
      </c>
      <c r="L9" s="874"/>
      <c r="M9" s="874"/>
    </row>
    <row r="10" spans="1:13" x14ac:dyDescent="0.2">
      <c r="A10" s="874"/>
      <c r="B10" s="874"/>
      <c r="C10" s="874"/>
      <c r="D10" s="231" t="s">
        <v>51</v>
      </c>
      <c r="E10" s="231" t="s">
        <v>52</v>
      </c>
      <c r="F10" s="231" t="s">
        <v>53</v>
      </c>
      <c r="G10" s="874"/>
      <c r="H10" s="231" t="s">
        <v>51</v>
      </c>
      <c r="I10" s="231" t="s">
        <v>52</v>
      </c>
      <c r="J10" s="231" t="s">
        <v>53</v>
      </c>
      <c r="K10" s="231" t="s">
        <v>51</v>
      </c>
      <c r="L10" s="231" t="s">
        <v>52</v>
      </c>
      <c r="M10" s="231" t="s">
        <v>53</v>
      </c>
    </row>
    <row r="11" spans="1:13" ht="25.5" x14ac:dyDescent="0.2">
      <c r="A11" s="231" t="s">
        <v>335</v>
      </c>
      <c r="B11" s="232" t="s">
        <v>336</v>
      </c>
      <c r="C11" s="231">
        <v>28</v>
      </c>
      <c r="D11" s="231">
        <v>18</v>
      </c>
      <c r="E11" s="231">
        <v>0</v>
      </c>
      <c r="F11" s="231">
        <v>10</v>
      </c>
      <c r="G11" s="231">
        <f>SUM(H11:J11)</f>
        <v>55</v>
      </c>
      <c r="H11" s="231">
        <v>35</v>
      </c>
      <c r="I11" s="231">
        <v>0</v>
      </c>
      <c r="J11" s="231">
        <v>20</v>
      </c>
      <c r="K11" s="239">
        <f t="shared" ref="K11:M12" si="2">H11-D11</f>
        <v>17</v>
      </c>
      <c r="L11" s="239">
        <f t="shared" si="2"/>
        <v>0</v>
      </c>
      <c r="M11" s="239">
        <f t="shared" si="2"/>
        <v>10</v>
      </c>
    </row>
    <row r="12" spans="1:13" x14ac:dyDescent="0.2">
      <c r="A12" s="231"/>
      <c r="B12" s="233" t="s">
        <v>329</v>
      </c>
      <c r="C12" s="231">
        <f t="shared" ref="C12:J12" si="3">SUM(C11:C11)</f>
        <v>28</v>
      </c>
      <c r="D12" s="231">
        <f t="shared" si="3"/>
        <v>18</v>
      </c>
      <c r="E12" s="231">
        <f t="shared" si="3"/>
        <v>0</v>
      </c>
      <c r="F12" s="231">
        <f t="shared" si="3"/>
        <v>10</v>
      </c>
      <c r="G12" s="231">
        <f t="shared" si="3"/>
        <v>55</v>
      </c>
      <c r="H12" s="231">
        <f t="shared" si="3"/>
        <v>35</v>
      </c>
      <c r="I12" s="231">
        <f t="shared" si="3"/>
        <v>0</v>
      </c>
      <c r="J12" s="231">
        <f t="shared" si="3"/>
        <v>20</v>
      </c>
      <c r="K12" s="239">
        <f t="shared" si="2"/>
        <v>17</v>
      </c>
      <c r="L12" s="239">
        <f t="shared" si="2"/>
        <v>0</v>
      </c>
      <c r="M12" s="239">
        <f t="shared" si="2"/>
        <v>10</v>
      </c>
    </row>
  </sheetData>
  <mergeCells count="16">
    <mergeCell ref="A1:J1"/>
    <mergeCell ref="A2:A3"/>
    <mergeCell ref="B2:B3"/>
    <mergeCell ref="C2:C3"/>
    <mergeCell ref="D2:F2"/>
    <mergeCell ref="G2:G3"/>
    <mergeCell ref="H2:J2"/>
    <mergeCell ref="K2:M2"/>
    <mergeCell ref="A8:J8"/>
    <mergeCell ref="A9:A10"/>
    <mergeCell ref="B9:B10"/>
    <mergeCell ref="C9:C10"/>
    <mergeCell ref="D9:F9"/>
    <mergeCell ref="G9:G10"/>
    <mergeCell ref="H9:J9"/>
    <mergeCell ref="K9:M9"/>
  </mergeCells>
  <phoneticPr fontId="18" type="noConversion"/>
  <conditionalFormatting sqref="K4:M5 K11:M12">
    <cfRule type="cellIs" dxfId="8" priority="3" operator="greaterThan">
      <formula>0</formula>
    </cfRule>
  </conditionalFormatting>
  <conditionalFormatting sqref="K4:M5">
    <cfRule type="expression" dxfId="7" priority="5">
      <formula>#REF!&gt;0</formula>
    </cfRule>
  </conditionalFormatting>
  <conditionalFormatting sqref="K11:M12">
    <cfRule type="expression" dxfId="6" priority="2">
      <formula>$K$5&gt;0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M21" sqref="M21"/>
    </sheetView>
  </sheetViews>
  <sheetFormatPr defaultRowHeight="12.75" x14ac:dyDescent="0.2"/>
  <cols>
    <col min="1" max="1" width="11.7109375" customWidth="1"/>
    <col min="2" max="2" width="48.42578125" bestFit="1" customWidth="1"/>
    <col min="3" max="8" width="12.140625" bestFit="1" customWidth="1"/>
    <col min="9" max="9" width="7.7109375" bestFit="1" customWidth="1"/>
  </cols>
  <sheetData>
    <row r="1" spans="1:9" ht="13.5" thickBot="1" x14ac:dyDescent="0.25">
      <c r="A1" s="885" t="s">
        <v>331</v>
      </c>
      <c r="B1" s="885"/>
      <c r="C1" s="885"/>
      <c r="D1" s="885"/>
      <c r="E1" s="885"/>
      <c r="F1" s="885"/>
      <c r="G1" s="885"/>
      <c r="H1" s="885"/>
    </row>
    <row r="2" spans="1:9" ht="15" customHeight="1" thickTop="1" x14ac:dyDescent="0.2">
      <c r="A2" s="886" t="s">
        <v>0</v>
      </c>
      <c r="B2" s="888" t="s">
        <v>214</v>
      </c>
      <c r="C2" s="889" t="s">
        <v>177</v>
      </c>
      <c r="D2" s="890"/>
      <c r="E2" s="889" t="s">
        <v>178</v>
      </c>
      <c r="F2" s="891"/>
      <c r="G2" s="889" t="s">
        <v>179</v>
      </c>
      <c r="H2" s="892"/>
    </row>
    <row r="3" spans="1:9" ht="15" customHeight="1" thickBot="1" x14ac:dyDescent="0.25">
      <c r="A3" s="887"/>
      <c r="B3" s="880"/>
      <c r="C3" s="166" t="s">
        <v>109</v>
      </c>
      <c r="D3" s="162" t="s">
        <v>110</v>
      </c>
      <c r="E3" s="161" t="s">
        <v>109</v>
      </c>
      <c r="F3" s="187" t="s">
        <v>110</v>
      </c>
      <c r="G3" s="161" t="s">
        <v>109</v>
      </c>
      <c r="H3" s="163" t="s">
        <v>110</v>
      </c>
    </row>
    <row r="4" spans="1:9" ht="15.75" thickTop="1" thickBot="1" x14ac:dyDescent="0.25">
      <c r="A4" s="241" t="s">
        <v>162</v>
      </c>
      <c r="B4" s="242" t="s">
        <v>107</v>
      </c>
      <c r="C4" s="243"/>
      <c r="D4" s="244"/>
      <c r="E4" s="243"/>
      <c r="F4" s="245"/>
      <c r="G4" s="243"/>
      <c r="H4" s="246"/>
      <c r="I4" s="9"/>
    </row>
    <row r="5" spans="1:9" ht="15" thickTop="1" x14ac:dyDescent="0.2">
      <c r="A5" s="247" t="s">
        <v>219</v>
      </c>
      <c r="B5" s="219" t="s">
        <v>297</v>
      </c>
      <c r="C5" s="220">
        <v>15</v>
      </c>
      <c r="D5" s="221">
        <v>10</v>
      </c>
      <c r="E5" s="220"/>
      <c r="F5" s="222"/>
      <c r="G5" s="220"/>
      <c r="H5" s="248"/>
      <c r="I5" s="9" t="s">
        <v>293</v>
      </c>
    </row>
    <row r="6" spans="1:9" ht="15" hidden="1" thickTop="1" x14ac:dyDescent="0.2">
      <c r="A6" s="249" t="s">
        <v>219</v>
      </c>
      <c r="B6" s="195" t="s">
        <v>260</v>
      </c>
      <c r="C6" s="180"/>
      <c r="D6" s="181"/>
      <c r="E6" s="180"/>
      <c r="F6" s="182"/>
      <c r="G6" s="180"/>
      <c r="H6" s="250"/>
      <c r="I6" s="9"/>
    </row>
    <row r="7" spans="1:9" ht="14.25" x14ac:dyDescent="0.2">
      <c r="A7" s="251" t="s">
        <v>220</v>
      </c>
      <c r="B7" s="206" t="s">
        <v>261</v>
      </c>
      <c r="C7" s="176">
        <v>4</v>
      </c>
      <c r="D7" s="177">
        <v>21</v>
      </c>
      <c r="E7" s="176"/>
      <c r="F7" s="178"/>
      <c r="G7" s="176"/>
      <c r="H7" s="252"/>
      <c r="I7" s="9" t="s">
        <v>274</v>
      </c>
    </row>
    <row r="8" spans="1:9" ht="15" thickBot="1" x14ac:dyDescent="0.25">
      <c r="A8" s="253" t="s">
        <v>221</v>
      </c>
      <c r="B8" s="192" t="s">
        <v>227</v>
      </c>
      <c r="C8" s="184"/>
      <c r="D8" s="185"/>
      <c r="E8" s="184"/>
      <c r="F8" s="186"/>
      <c r="G8" s="184"/>
      <c r="H8" s="254">
        <v>25</v>
      </c>
      <c r="I8" s="9" t="s">
        <v>293</v>
      </c>
    </row>
    <row r="9" spans="1:9" ht="15" thickTop="1" x14ac:dyDescent="0.2">
      <c r="A9" s="247" t="s">
        <v>298</v>
      </c>
      <c r="B9" s="219" t="s">
        <v>275</v>
      </c>
      <c r="C9" s="220"/>
      <c r="D9" s="221"/>
      <c r="E9" s="220"/>
      <c r="F9" s="222">
        <v>25</v>
      </c>
      <c r="G9" s="220"/>
      <c r="H9" s="255"/>
      <c r="I9" s="9" t="s">
        <v>274</v>
      </c>
    </row>
    <row r="10" spans="1:9" ht="14.25" x14ac:dyDescent="0.2">
      <c r="A10" s="256" t="s">
        <v>163</v>
      </c>
      <c r="B10" s="196" t="s">
        <v>108</v>
      </c>
      <c r="C10" s="170"/>
      <c r="D10" s="171"/>
      <c r="E10" s="170"/>
      <c r="F10" s="173"/>
      <c r="G10" s="170"/>
      <c r="H10" s="257"/>
      <c r="I10" s="9"/>
    </row>
    <row r="11" spans="1:9" ht="14.25" x14ac:dyDescent="0.2">
      <c r="A11" s="258" t="s">
        <v>223</v>
      </c>
      <c r="B11" s="197" t="s">
        <v>237</v>
      </c>
      <c r="C11" s="170">
        <v>15</v>
      </c>
      <c r="D11" s="171">
        <v>10</v>
      </c>
      <c r="E11" s="170"/>
      <c r="F11" s="173"/>
      <c r="G11" s="170"/>
      <c r="H11" s="257">
        <v>20</v>
      </c>
      <c r="I11" s="9" t="s">
        <v>293</v>
      </c>
    </row>
    <row r="12" spans="1:9" ht="15" thickBot="1" x14ac:dyDescent="0.25">
      <c r="A12" s="253" t="s">
        <v>224</v>
      </c>
      <c r="B12" s="192" t="s">
        <v>222</v>
      </c>
      <c r="C12" s="184">
        <v>4</v>
      </c>
      <c r="D12" s="185">
        <v>21</v>
      </c>
      <c r="E12" s="184"/>
      <c r="F12" s="186">
        <v>25</v>
      </c>
      <c r="G12" s="184"/>
      <c r="H12" s="259"/>
      <c r="I12" s="9" t="s">
        <v>274</v>
      </c>
    </row>
    <row r="13" spans="1:9" ht="15" thickTop="1" x14ac:dyDescent="0.2">
      <c r="A13" s="260" t="s">
        <v>193</v>
      </c>
      <c r="B13" s="205" t="s">
        <v>264</v>
      </c>
      <c r="C13" s="176">
        <v>15</v>
      </c>
      <c r="D13" s="177">
        <v>10</v>
      </c>
      <c r="E13" s="176"/>
      <c r="F13" s="178"/>
      <c r="G13" s="176"/>
      <c r="H13" s="261">
        <v>20</v>
      </c>
      <c r="I13" s="9" t="s">
        <v>293</v>
      </c>
    </row>
    <row r="14" spans="1:9" ht="15" thickBot="1" x14ac:dyDescent="0.25">
      <c r="A14" s="262" t="s">
        <v>164</v>
      </c>
      <c r="B14" s="203" t="s">
        <v>230</v>
      </c>
      <c r="C14" s="164">
        <v>10</v>
      </c>
      <c r="D14" s="165">
        <v>15</v>
      </c>
      <c r="E14" s="167"/>
      <c r="F14" s="174"/>
      <c r="G14" s="164"/>
      <c r="H14" s="263">
        <v>20</v>
      </c>
      <c r="I14" s="9" t="s">
        <v>293</v>
      </c>
    </row>
    <row r="15" spans="1:9" ht="13.5" thickTop="1" x14ac:dyDescent="0.2">
      <c r="A15" s="264" t="s">
        <v>172</v>
      </c>
      <c r="B15" s="198" t="s">
        <v>121</v>
      </c>
      <c r="C15" s="199"/>
      <c r="D15" s="200"/>
      <c r="E15" s="201"/>
      <c r="F15" s="202"/>
      <c r="G15" s="199"/>
      <c r="H15" s="265"/>
      <c r="I15" s="9"/>
    </row>
    <row r="16" spans="1:9" ht="25.5" hidden="1" x14ac:dyDescent="0.2">
      <c r="A16" s="266" t="s">
        <v>212</v>
      </c>
      <c r="B16" s="190" t="s">
        <v>231</v>
      </c>
      <c r="C16" s="193"/>
      <c r="D16" s="165"/>
      <c r="E16" s="188"/>
      <c r="F16" s="165"/>
      <c r="G16" s="189"/>
      <c r="H16" s="267"/>
      <c r="I16" s="9"/>
    </row>
    <row r="17" spans="1:9" ht="14.25" x14ac:dyDescent="0.2">
      <c r="A17" s="268" t="s">
        <v>212</v>
      </c>
      <c r="B17" s="224" t="s">
        <v>292</v>
      </c>
      <c r="C17" s="227"/>
      <c r="D17" s="225">
        <v>20</v>
      </c>
      <c r="E17" s="228"/>
      <c r="F17" s="226">
        <v>20</v>
      </c>
      <c r="G17" s="229"/>
      <c r="H17" s="269" t="s">
        <v>294</v>
      </c>
      <c r="I17" s="9" t="s">
        <v>293</v>
      </c>
    </row>
    <row r="18" spans="1:9" ht="25.5" x14ac:dyDescent="0.2">
      <c r="A18" s="266" t="s">
        <v>213</v>
      </c>
      <c r="B18" s="206" t="s">
        <v>269</v>
      </c>
      <c r="C18" s="212"/>
      <c r="D18" s="177">
        <v>25</v>
      </c>
      <c r="E18" s="213"/>
      <c r="F18" s="178">
        <v>25</v>
      </c>
      <c r="G18" s="214"/>
      <c r="H18" s="267" t="s">
        <v>276</v>
      </c>
      <c r="I18" s="9" t="s">
        <v>274</v>
      </c>
    </row>
    <row r="19" spans="1:9" ht="15" thickBot="1" x14ac:dyDescent="0.25">
      <c r="A19" s="251" t="s">
        <v>239</v>
      </c>
      <c r="B19" s="192" t="s">
        <v>262</v>
      </c>
      <c r="C19" s="184"/>
      <c r="D19" s="185">
        <v>25</v>
      </c>
      <c r="E19" s="184"/>
      <c r="F19" s="186">
        <v>25</v>
      </c>
      <c r="G19" s="184"/>
      <c r="H19" s="267" t="s">
        <v>276</v>
      </c>
      <c r="I19" s="9" t="s">
        <v>274</v>
      </c>
    </row>
    <row r="20" spans="1:9" ht="26.25" thickTop="1" x14ac:dyDescent="0.2">
      <c r="A20" s="270" t="s">
        <v>207</v>
      </c>
      <c r="B20" s="204" t="s">
        <v>226</v>
      </c>
      <c r="C20" s="170"/>
      <c r="D20" s="171">
        <v>50</v>
      </c>
      <c r="E20" s="170"/>
      <c r="F20" s="173">
        <v>25</v>
      </c>
      <c r="G20" s="191"/>
      <c r="H20" s="271"/>
      <c r="I20" s="223" t="s">
        <v>273</v>
      </c>
    </row>
    <row r="21" spans="1:9" ht="26.25" thickBot="1" x14ac:dyDescent="0.25">
      <c r="A21" s="272" t="s">
        <v>208</v>
      </c>
      <c r="B21" s="273" t="s">
        <v>240</v>
      </c>
      <c r="C21" s="274"/>
      <c r="D21" s="275">
        <v>50</v>
      </c>
      <c r="E21" s="274"/>
      <c r="F21" s="276">
        <v>50</v>
      </c>
      <c r="G21" s="277"/>
      <c r="H21" s="278"/>
      <c r="I21" s="223" t="s">
        <v>273</v>
      </c>
    </row>
    <row r="22" spans="1:9" ht="15.75" thickBot="1" x14ac:dyDescent="0.25">
      <c r="A22" s="306"/>
      <c r="B22" s="307" t="s">
        <v>198</v>
      </c>
      <c r="C22" s="308">
        <f t="shared" ref="C22:H22" si="0">SUM(C4:C21)</f>
        <v>63</v>
      </c>
      <c r="D22" s="308">
        <f t="shared" si="0"/>
        <v>257</v>
      </c>
      <c r="E22" s="308">
        <f t="shared" si="0"/>
        <v>0</v>
      </c>
      <c r="F22" s="308">
        <f t="shared" si="0"/>
        <v>195</v>
      </c>
      <c r="G22" s="308">
        <f t="shared" si="0"/>
        <v>0</v>
      </c>
      <c r="H22" s="309">
        <f t="shared" si="0"/>
        <v>85</v>
      </c>
      <c r="I22" s="9"/>
    </row>
    <row r="24" spans="1:9" ht="13.5" thickBot="1" x14ac:dyDescent="0.25">
      <c r="A24" s="876" t="s">
        <v>334</v>
      </c>
      <c r="B24" s="876"/>
      <c r="C24" s="876"/>
      <c r="D24" s="876"/>
      <c r="E24" s="876"/>
      <c r="F24" s="876"/>
      <c r="G24" s="876"/>
      <c r="H24" s="876"/>
    </row>
    <row r="25" spans="1:9" ht="15" customHeight="1" x14ac:dyDescent="0.2">
      <c r="A25" s="877" t="s">
        <v>0</v>
      </c>
      <c r="B25" s="879" t="s">
        <v>214</v>
      </c>
      <c r="C25" s="881" t="s">
        <v>177</v>
      </c>
      <c r="D25" s="882"/>
      <c r="E25" s="881" t="s">
        <v>178</v>
      </c>
      <c r="F25" s="883"/>
      <c r="G25" s="881" t="s">
        <v>179</v>
      </c>
      <c r="H25" s="884"/>
    </row>
    <row r="26" spans="1:9" ht="15" thickBot="1" x14ac:dyDescent="0.25">
      <c r="A26" s="878"/>
      <c r="B26" s="880"/>
      <c r="C26" s="166" t="s">
        <v>109</v>
      </c>
      <c r="D26" s="162" t="s">
        <v>110</v>
      </c>
      <c r="E26" s="161" t="s">
        <v>109</v>
      </c>
      <c r="F26" s="187" t="s">
        <v>110</v>
      </c>
      <c r="G26" s="161" t="s">
        <v>109</v>
      </c>
      <c r="H26" s="292" t="s">
        <v>110</v>
      </c>
    </row>
    <row r="27" spans="1:9" ht="13.5" thickTop="1" x14ac:dyDescent="0.2">
      <c r="A27" s="293" t="s">
        <v>215</v>
      </c>
      <c r="B27" s="279" t="s">
        <v>121</v>
      </c>
      <c r="C27" s="280"/>
      <c r="D27" s="281"/>
      <c r="E27" s="280"/>
      <c r="F27" s="281"/>
      <c r="G27" s="280"/>
      <c r="H27" s="294"/>
      <c r="I27" s="223"/>
    </row>
    <row r="28" spans="1:9" x14ac:dyDescent="0.2">
      <c r="A28" s="295" t="s">
        <v>234</v>
      </c>
      <c r="B28" s="282" t="s">
        <v>270</v>
      </c>
      <c r="C28" s="280">
        <v>4</v>
      </c>
      <c r="D28" s="281">
        <v>11</v>
      </c>
      <c r="E28" s="280"/>
      <c r="F28" s="281">
        <v>15</v>
      </c>
      <c r="G28" s="280">
        <v>5</v>
      </c>
      <c r="H28" s="294">
        <v>10</v>
      </c>
      <c r="I28" s="223" t="s">
        <v>274</v>
      </c>
    </row>
    <row r="29" spans="1:9" x14ac:dyDescent="0.2">
      <c r="A29" s="295" t="s">
        <v>235</v>
      </c>
      <c r="B29" s="282" t="s">
        <v>271</v>
      </c>
      <c r="C29" s="280"/>
      <c r="D29" s="281"/>
      <c r="E29" s="280"/>
      <c r="F29" s="281">
        <v>15</v>
      </c>
      <c r="G29" s="280"/>
      <c r="H29" s="294"/>
      <c r="I29" s="223" t="s">
        <v>274</v>
      </c>
    </row>
    <row r="30" spans="1:9" x14ac:dyDescent="0.2">
      <c r="A30" s="296" t="s">
        <v>272</v>
      </c>
      <c r="B30" s="283" t="s">
        <v>241</v>
      </c>
      <c r="C30" s="280">
        <v>4</v>
      </c>
      <c r="D30" s="281">
        <v>11</v>
      </c>
      <c r="E30" s="280"/>
      <c r="F30" s="281">
        <v>15</v>
      </c>
      <c r="G30" s="280">
        <v>5</v>
      </c>
      <c r="H30" s="294">
        <v>10</v>
      </c>
      <c r="I30" s="223" t="s">
        <v>274</v>
      </c>
    </row>
    <row r="31" spans="1:9" x14ac:dyDescent="0.2">
      <c r="A31" s="251" t="s">
        <v>242</v>
      </c>
      <c r="B31" s="284" t="s">
        <v>236</v>
      </c>
      <c r="C31" s="285">
        <v>10</v>
      </c>
      <c r="D31" s="286">
        <v>5</v>
      </c>
      <c r="E31" s="285"/>
      <c r="F31" s="286"/>
      <c r="G31" s="285">
        <v>10</v>
      </c>
      <c r="H31" s="297">
        <v>5</v>
      </c>
      <c r="I31" s="223" t="s">
        <v>293</v>
      </c>
    </row>
    <row r="32" spans="1:9" x14ac:dyDescent="0.2">
      <c r="A32" s="298" t="s">
        <v>295</v>
      </c>
      <c r="B32" s="291" t="s">
        <v>296</v>
      </c>
      <c r="C32" s="287">
        <v>5</v>
      </c>
      <c r="D32" s="288">
        <v>10</v>
      </c>
      <c r="E32" s="287"/>
      <c r="F32" s="288"/>
      <c r="G32" s="287"/>
      <c r="H32" s="299"/>
      <c r="I32" s="223" t="s">
        <v>293</v>
      </c>
    </row>
    <row r="33" spans="1:9" x14ac:dyDescent="0.2">
      <c r="A33" s="300" t="s">
        <v>217</v>
      </c>
      <c r="B33" s="289" t="s">
        <v>244</v>
      </c>
      <c r="C33" s="280"/>
      <c r="D33" s="281"/>
      <c r="E33" s="280"/>
      <c r="F33" s="281"/>
      <c r="G33" s="280"/>
      <c r="H33" s="294"/>
      <c r="I33" s="223"/>
    </row>
    <row r="34" spans="1:9" x14ac:dyDescent="0.2">
      <c r="A34" s="301" t="s">
        <v>243</v>
      </c>
      <c r="B34" s="290" t="s">
        <v>245</v>
      </c>
      <c r="C34" s="280">
        <v>6</v>
      </c>
      <c r="D34" s="281">
        <v>9</v>
      </c>
      <c r="E34" s="280"/>
      <c r="F34" s="281"/>
      <c r="G34" s="280"/>
      <c r="H34" s="294"/>
      <c r="I34" s="223" t="s">
        <v>273</v>
      </c>
    </row>
    <row r="35" spans="1:9" x14ac:dyDescent="0.2">
      <c r="A35" s="301" t="s">
        <v>246</v>
      </c>
      <c r="B35" s="290" t="s">
        <v>247</v>
      </c>
      <c r="C35" s="280"/>
      <c r="D35" s="281"/>
      <c r="E35" s="280"/>
      <c r="F35" s="281"/>
      <c r="G35" s="280"/>
      <c r="H35" s="294"/>
      <c r="I35" s="223"/>
    </row>
    <row r="36" spans="1:9" ht="25.5" x14ac:dyDescent="0.2">
      <c r="A36" s="300" t="s">
        <v>216</v>
      </c>
      <c r="B36" s="289" t="s">
        <v>338</v>
      </c>
      <c r="C36" s="280">
        <v>6</v>
      </c>
      <c r="D36" s="281">
        <v>9</v>
      </c>
      <c r="E36" s="280"/>
      <c r="F36" s="281"/>
      <c r="G36" s="280"/>
      <c r="H36" s="294"/>
      <c r="I36" s="223" t="s">
        <v>273</v>
      </c>
    </row>
    <row r="37" spans="1:9" ht="15.75" thickBot="1" x14ac:dyDescent="0.25">
      <c r="A37" s="302"/>
      <c r="B37" s="303" t="s">
        <v>198</v>
      </c>
      <c r="C37" s="304">
        <f t="shared" ref="C37:H37" si="1">SUM(C27:C36)</f>
        <v>35</v>
      </c>
      <c r="D37" s="304">
        <f t="shared" si="1"/>
        <v>55</v>
      </c>
      <c r="E37" s="304">
        <f t="shared" si="1"/>
        <v>0</v>
      </c>
      <c r="F37" s="304">
        <f t="shared" si="1"/>
        <v>45</v>
      </c>
      <c r="G37" s="304">
        <f t="shared" si="1"/>
        <v>20</v>
      </c>
      <c r="H37" s="305">
        <f t="shared" si="1"/>
        <v>25</v>
      </c>
    </row>
  </sheetData>
  <mergeCells count="12">
    <mergeCell ref="A1:H1"/>
    <mergeCell ref="A2:A3"/>
    <mergeCell ref="B2:B3"/>
    <mergeCell ref="C2:D2"/>
    <mergeCell ref="E2:F2"/>
    <mergeCell ref="G2:H2"/>
    <mergeCell ref="A24:H24"/>
    <mergeCell ref="A25:A26"/>
    <mergeCell ref="B25:B26"/>
    <mergeCell ref="C25:D25"/>
    <mergeCell ref="E25:F25"/>
    <mergeCell ref="G25:H25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J46" sqref="J46"/>
    </sheetView>
  </sheetViews>
  <sheetFormatPr defaultRowHeight="12.75" x14ac:dyDescent="0.2"/>
  <cols>
    <col min="1" max="1" width="11.28515625" customWidth="1"/>
    <col min="2" max="2" width="78.140625" customWidth="1"/>
    <col min="3" max="3" width="8.7109375" bestFit="1" customWidth="1"/>
    <col min="7" max="8" width="12.140625" hidden="1" customWidth="1"/>
    <col min="11" max="11" width="12.140625" hidden="1" customWidth="1"/>
    <col min="12" max="12" width="9.140625" hidden="1" customWidth="1"/>
  </cols>
  <sheetData>
    <row r="1" spans="1:15" ht="13.5" thickBot="1" x14ac:dyDescent="0.25">
      <c r="A1" s="876" t="s">
        <v>331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</row>
    <row r="2" spans="1:15" ht="15" customHeight="1" x14ac:dyDescent="0.2">
      <c r="A2" s="877" t="s">
        <v>0</v>
      </c>
      <c r="B2" s="879" t="s">
        <v>214</v>
      </c>
      <c r="C2" s="881" t="s">
        <v>177</v>
      </c>
      <c r="D2" s="883"/>
      <c r="E2" s="883"/>
      <c r="F2" s="882"/>
      <c r="G2" s="881" t="s">
        <v>178</v>
      </c>
      <c r="H2" s="883"/>
      <c r="I2" s="883"/>
      <c r="J2" s="884"/>
      <c r="K2" s="893" t="s">
        <v>179</v>
      </c>
      <c r="L2" s="883"/>
      <c r="M2" s="883"/>
      <c r="N2" s="894"/>
    </row>
    <row r="3" spans="1:15" ht="15" thickBot="1" x14ac:dyDescent="0.25">
      <c r="A3" s="878"/>
      <c r="B3" s="880"/>
      <c r="C3" s="215" t="s">
        <v>109</v>
      </c>
      <c r="D3" s="325" t="s">
        <v>339</v>
      </c>
      <c r="E3" s="215" t="s">
        <v>110</v>
      </c>
      <c r="F3" s="325" t="s">
        <v>339</v>
      </c>
      <c r="G3" s="215" t="s">
        <v>109</v>
      </c>
      <c r="H3" s="325" t="s">
        <v>339</v>
      </c>
      <c r="I3" s="215" t="s">
        <v>110</v>
      </c>
      <c r="J3" s="325" t="s">
        <v>339</v>
      </c>
      <c r="K3" s="215" t="s">
        <v>109</v>
      </c>
      <c r="L3" s="325" t="s">
        <v>339</v>
      </c>
      <c r="M3" s="215" t="s">
        <v>110</v>
      </c>
      <c r="N3" s="382" t="s">
        <v>339</v>
      </c>
    </row>
    <row r="4" spans="1:15" ht="15.75" thickTop="1" thickBot="1" x14ac:dyDescent="0.25">
      <c r="A4" s="383" t="s">
        <v>162</v>
      </c>
      <c r="B4" s="194" t="s">
        <v>107</v>
      </c>
      <c r="C4" s="176"/>
      <c r="D4" s="216"/>
      <c r="E4" s="177"/>
      <c r="F4" s="217"/>
      <c r="G4" s="176"/>
      <c r="H4" s="216"/>
      <c r="I4" s="336"/>
      <c r="J4" s="217"/>
      <c r="K4" s="329"/>
      <c r="L4" s="216"/>
      <c r="M4" s="357"/>
      <c r="N4" s="384"/>
    </row>
    <row r="5" spans="1:15" ht="15" thickTop="1" x14ac:dyDescent="0.2">
      <c r="A5" s="249" t="s">
        <v>219</v>
      </c>
      <c r="B5" s="195" t="s">
        <v>260</v>
      </c>
      <c r="C5" s="180"/>
      <c r="D5" s="310"/>
      <c r="E5" s="343">
        <v>25</v>
      </c>
      <c r="F5" s="317">
        <v>6</v>
      </c>
      <c r="G5" s="180"/>
      <c r="H5" s="310"/>
      <c r="I5" s="348">
        <v>25</v>
      </c>
      <c r="J5" s="317">
        <v>5</v>
      </c>
      <c r="K5" s="330"/>
      <c r="L5" s="310"/>
      <c r="M5" s="358"/>
      <c r="N5" s="385"/>
      <c r="O5" t="s">
        <v>293</v>
      </c>
    </row>
    <row r="6" spans="1:15" ht="14.25" x14ac:dyDescent="0.2">
      <c r="A6" s="251" t="s">
        <v>220</v>
      </c>
      <c r="B6" s="206" t="s">
        <v>261</v>
      </c>
      <c r="C6" s="176"/>
      <c r="D6" s="216"/>
      <c r="E6" s="344">
        <v>25</v>
      </c>
      <c r="F6" s="217">
        <v>9</v>
      </c>
      <c r="G6" s="176"/>
      <c r="H6" s="216"/>
      <c r="I6" s="349"/>
      <c r="J6" s="217"/>
      <c r="K6" s="329"/>
      <c r="L6" s="216"/>
      <c r="M6" s="357"/>
      <c r="N6" s="263"/>
      <c r="O6" t="s">
        <v>274</v>
      </c>
    </row>
    <row r="7" spans="1:15" ht="15" thickBot="1" x14ac:dyDescent="0.25">
      <c r="A7" s="253" t="s">
        <v>221</v>
      </c>
      <c r="B7" s="192" t="s">
        <v>227</v>
      </c>
      <c r="C7" s="184"/>
      <c r="D7" s="311"/>
      <c r="E7" s="345"/>
      <c r="F7" s="318"/>
      <c r="G7" s="184"/>
      <c r="H7" s="311"/>
      <c r="I7" s="350"/>
      <c r="J7" s="318"/>
      <c r="K7" s="331"/>
      <c r="L7" s="311"/>
      <c r="M7" s="359">
        <v>25</v>
      </c>
      <c r="N7" s="386">
        <v>15</v>
      </c>
      <c r="O7" t="s">
        <v>293</v>
      </c>
    </row>
    <row r="8" spans="1:15" ht="15" thickTop="1" x14ac:dyDescent="0.2">
      <c r="A8" s="256" t="s">
        <v>163</v>
      </c>
      <c r="B8" s="196" t="s">
        <v>108</v>
      </c>
      <c r="C8" s="170"/>
      <c r="D8" s="312"/>
      <c r="E8" s="346"/>
      <c r="F8" s="319"/>
      <c r="G8" s="170"/>
      <c r="H8" s="312"/>
      <c r="I8" s="351"/>
      <c r="J8" s="319"/>
      <c r="K8" s="332"/>
      <c r="L8" s="312"/>
      <c r="M8" s="360"/>
      <c r="N8" s="385"/>
    </row>
    <row r="9" spans="1:15" ht="14.25" x14ac:dyDescent="0.2">
      <c r="A9" s="258" t="s">
        <v>223</v>
      </c>
      <c r="B9" s="197" t="s">
        <v>237</v>
      </c>
      <c r="C9" s="170"/>
      <c r="D9" s="312"/>
      <c r="E9" s="346">
        <v>25</v>
      </c>
      <c r="F9" s="354">
        <v>25</v>
      </c>
      <c r="G9" s="170"/>
      <c r="H9" s="312"/>
      <c r="I9" s="351"/>
      <c r="J9" s="319"/>
      <c r="K9" s="332"/>
      <c r="L9" s="312"/>
      <c r="M9" s="360">
        <v>25</v>
      </c>
      <c r="N9" s="385">
        <v>13</v>
      </c>
      <c r="O9" t="s">
        <v>293</v>
      </c>
    </row>
    <row r="10" spans="1:15" ht="15" thickBot="1" x14ac:dyDescent="0.25">
      <c r="A10" s="253" t="s">
        <v>224</v>
      </c>
      <c r="B10" s="192" t="s">
        <v>222</v>
      </c>
      <c r="C10" s="184"/>
      <c r="D10" s="311"/>
      <c r="E10" s="345"/>
      <c r="F10" s="318"/>
      <c r="G10" s="184"/>
      <c r="H10" s="311"/>
      <c r="I10" s="350">
        <v>25</v>
      </c>
      <c r="J10" s="318">
        <v>3</v>
      </c>
      <c r="K10" s="331"/>
      <c r="L10" s="311"/>
      <c r="M10" s="361"/>
      <c r="N10" s="385"/>
      <c r="O10" t="s">
        <v>274</v>
      </c>
    </row>
    <row r="11" spans="1:15" ht="15" thickTop="1" x14ac:dyDescent="0.2">
      <c r="A11" s="260" t="s">
        <v>193</v>
      </c>
      <c r="B11" s="205" t="s">
        <v>264</v>
      </c>
      <c r="C11" s="176"/>
      <c r="D11" s="216"/>
      <c r="E11" s="344">
        <v>25</v>
      </c>
      <c r="F11" s="217">
        <v>10</v>
      </c>
      <c r="G11" s="176"/>
      <c r="H11" s="216"/>
      <c r="I11" s="349"/>
      <c r="J11" s="217"/>
      <c r="K11" s="329"/>
      <c r="L11" s="216"/>
      <c r="M11" s="362">
        <v>25</v>
      </c>
      <c r="N11" s="385">
        <v>8</v>
      </c>
      <c r="O11" t="s">
        <v>293</v>
      </c>
    </row>
    <row r="12" spans="1:15" ht="15" thickBot="1" x14ac:dyDescent="0.25">
      <c r="A12" s="262" t="s">
        <v>164</v>
      </c>
      <c r="B12" s="203" t="s">
        <v>230</v>
      </c>
      <c r="C12" s="164"/>
      <c r="D12" s="313"/>
      <c r="E12" s="347">
        <v>25</v>
      </c>
      <c r="F12" s="326">
        <v>7</v>
      </c>
      <c r="G12" s="167"/>
      <c r="H12" s="314"/>
      <c r="I12" s="352"/>
      <c r="J12" s="323"/>
      <c r="K12" s="333"/>
      <c r="L12" s="313"/>
      <c r="M12" s="363">
        <v>25</v>
      </c>
      <c r="N12" s="263">
        <v>7</v>
      </c>
      <c r="O12" t="s">
        <v>293</v>
      </c>
    </row>
    <row r="13" spans="1:15" ht="15" thickTop="1" x14ac:dyDescent="0.2">
      <c r="A13" s="264" t="s">
        <v>172</v>
      </c>
      <c r="B13" s="198" t="s">
        <v>121</v>
      </c>
      <c r="C13" s="199"/>
      <c r="D13" s="315"/>
      <c r="E13" s="200"/>
      <c r="F13" s="339"/>
      <c r="G13" s="201"/>
      <c r="H13" s="315"/>
      <c r="I13" s="337"/>
      <c r="J13" s="321"/>
      <c r="K13" s="270"/>
      <c r="L13" s="315"/>
      <c r="M13" s="364"/>
      <c r="N13" s="387"/>
    </row>
    <row r="14" spans="1:15" ht="15" thickBot="1" x14ac:dyDescent="0.25">
      <c r="A14" s="266" t="s">
        <v>212</v>
      </c>
      <c r="B14" s="190" t="s">
        <v>231</v>
      </c>
      <c r="C14" s="193">
        <v>2</v>
      </c>
      <c r="D14" s="316">
        <v>2</v>
      </c>
      <c r="E14" s="347">
        <v>23</v>
      </c>
      <c r="F14" s="327">
        <v>14</v>
      </c>
      <c r="G14" s="188"/>
      <c r="H14" s="322"/>
      <c r="I14" s="353">
        <v>25</v>
      </c>
      <c r="J14" s="320">
        <v>5</v>
      </c>
      <c r="K14" s="262"/>
      <c r="L14" s="322"/>
      <c r="M14" s="365">
        <v>25</v>
      </c>
      <c r="N14" s="388">
        <v>5</v>
      </c>
      <c r="O14" t="s">
        <v>293</v>
      </c>
    </row>
    <row r="15" spans="1:15" ht="15.75" thickTop="1" thickBot="1" x14ac:dyDescent="0.25">
      <c r="A15" s="266" t="s">
        <v>213</v>
      </c>
      <c r="B15" s="338" t="s">
        <v>269</v>
      </c>
      <c r="C15" s="199"/>
      <c r="D15" s="316"/>
      <c r="E15" s="347">
        <v>25</v>
      </c>
      <c r="F15" s="355">
        <v>28</v>
      </c>
      <c r="G15" s="188"/>
      <c r="H15" s="322"/>
      <c r="I15" s="353"/>
      <c r="J15" s="320"/>
      <c r="K15" s="262"/>
      <c r="L15" s="322"/>
      <c r="M15" s="365">
        <v>25</v>
      </c>
      <c r="N15" s="388">
        <v>7</v>
      </c>
      <c r="O15" t="s">
        <v>274</v>
      </c>
    </row>
    <row r="16" spans="1:15" ht="15.75" thickTop="1" thickBot="1" x14ac:dyDescent="0.25">
      <c r="A16" s="258" t="s">
        <v>340</v>
      </c>
      <c r="B16" s="197" t="s">
        <v>262</v>
      </c>
      <c r="C16" s="199"/>
      <c r="D16" s="340"/>
      <c r="E16" s="346"/>
      <c r="F16" s="328"/>
      <c r="G16" s="188"/>
      <c r="H16" s="341"/>
      <c r="I16" s="351">
        <v>25</v>
      </c>
      <c r="J16" s="319">
        <v>9</v>
      </c>
      <c r="K16" s="342"/>
      <c r="L16" s="341"/>
      <c r="M16" s="366"/>
      <c r="N16" s="389"/>
    </row>
    <row r="17" spans="1:15" ht="15" thickTop="1" x14ac:dyDescent="0.2">
      <c r="A17" s="270" t="s">
        <v>207</v>
      </c>
      <c r="B17" s="204" t="s">
        <v>226</v>
      </c>
      <c r="C17" s="170">
        <v>5</v>
      </c>
      <c r="D17" s="312">
        <v>5</v>
      </c>
      <c r="E17" s="346">
        <v>45</v>
      </c>
      <c r="F17" s="356">
        <v>69</v>
      </c>
      <c r="G17" s="170"/>
      <c r="H17" s="312"/>
      <c r="I17" s="351">
        <v>25</v>
      </c>
      <c r="J17" s="319">
        <v>23</v>
      </c>
      <c r="K17" s="334"/>
      <c r="L17" s="324"/>
      <c r="M17" s="335"/>
      <c r="N17" s="271"/>
      <c r="O17" t="s">
        <v>341</v>
      </c>
    </row>
    <row r="18" spans="1:15" ht="15" thickBot="1" x14ac:dyDescent="0.25">
      <c r="A18" s="262" t="s">
        <v>208</v>
      </c>
      <c r="B18" s="172" t="s">
        <v>240</v>
      </c>
      <c r="C18" s="176">
        <v>12</v>
      </c>
      <c r="D18" s="216">
        <v>12</v>
      </c>
      <c r="E18" s="344">
        <v>40</v>
      </c>
      <c r="F18" s="394">
        <v>42</v>
      </c>
      <c r="G18" s="176"/>
      <c r="H18" s="216"/>
      <c r="I18" s="349">
        <v>50</v>
      </c>
      <c r="J18" s="217">
        <v>28</v>
      </c>
      <c r="K18" s="395"/>
      <c r="L18" s="396"/>
      <c r="M18" s="397"/>
      <c r="N18" s="392"/>
      <c r="O18" t="s">
        <v>341</v>
      </c>
    </row>
    <row r="19" spans="1:15" ht="15.75" thickBot="1" x14ac:dyDescent="0.25">
      <c r="A19" s="390"/>
      <c r="B19" s="391" t="s">
        <v>198</v>
      </c>
      <c r="C19" s="398">
        <f t="shared" ref="C19:N19" si="0">SUM(C4:C18)</f>
        <v>19</v>
      </c>
      <c r="D19" s="308">
        <f t="shared" si="0"/>
        <v>19</v>
      </c>
      <c r="E19" s="308">
        <f t="shared" si="0"/>
        <v>258</v>
      </c>
      <c r="F19" s="308">
        <f t="shared" si="0"/>
        <v>210</v>
      </c>
      <c r="G19" s="308">
        <f t="shared" si="0"/>
        <v>0</v>
      </c>
      <c r="H19" s="308">
        <f t="shared" si="0"/>
        <v>0</v>
      </c>
      <c r="I19" s="308">
        <f t="shared" si="0"/>
        <v>175</v>
      </c>
      <c r="J19" s="399">
        <f t="shared" si="0"/>
        <v>73</v>
      </c>
      <c r="K19" s="398">
        <f t="shared" si="0"/>
        <v>0</v>
      </c>
      <c r="L19" s="308">
        <f t="shared" si="0"/>
        <v>0</v>
      </c>
      <c r="M19" s="399">
        <f t="shared" si="0"/>
        <v>150</v>
      </c>
      <c r="N19" s="393">
        <f t="shared" si="0"/>
        <v>55</v>
      </c>
    </row>
    <row r="23" spans="1:15" ht="13.5" thickBot="1" x14ac:dyDescent="0.25">
      <c r="A23" s="895" t="s">
        <v>334</v>
      </c>
      <c r="B23" s="895"/>
      <c r="C23" s="895"/>
      <c r="D23" s="895"/>
      <c r="E23" s="895"/>
      <c r="F23" s="895"/>
      <c r="G23" s="895"/>
      <c r="H23" s="895"/>
      <c r="I23" s="895"/>
      <c r="J23" s="895"/>
      <c r="K23" s="895"/>
      <c r="L23" s="895"/>
      <c r="M23" s="895"/>
      <c r="N23" s="895"/>
    </row>
    <row r="24" spans="1:15" ht="14.25" x14ac:dyDescent="0.2">
      <c r="A24" s="877" t="s">
        <v>0</v>
      </c>
      <c r="B24" s="879" t="s">
        <v>214</v>
      </c>
      <c r="C24" s="881" t="s">
        <v>177</v>
      </c>
      <c r="D24" s="883"/>
      <c r="E24" s="883"/>
      <c r="F24" s="882"/>
      <c r="G24" s="881" t="s">
        <v>178</v>
      </c>
      <c r="H24" s="883"/>
      <c r="I24" s="883"/>
      <c r="J24" s="884"/>
      <c r="K24" s="893" t="s">
        <v>179</v>
      </c>
      <c r="L24" s="883"/>
      <c r="M24" s="883"/>
      <c r="N24" s="894"/>
    </row>
    <row r="25" spans="1:15" ht="15" thickBot="1" x14ac:dyDescent="0.25">
      <c r="A25" s="878"/>
      <c r="B25" s="880"/>
      <c r="C25" s="371" t="s">
        <v>109</v>
      </c>
      <c r="D25" s="372" t="s">
        <v>339</v>
      </c>
      <c r="E25" s="371" t="s">
        <v>110</v>
      </c>
      <c r="F25" s="372" t="s">
        <v>339</v>
      </c>
      <c r="G25" s="371" t="s">
        <v>109</v>
      </c>
      <c r="H25" s="372" t="s">
        <v>339</v>
      </c>
      <c r="I25" s="371" t="s">
        <v>110</v>
      </c>
      <c r="J25" s="372" t="s">
        <v>339</v>
      </c>
      <c r="K25" s="371" t="s">
        <v>109</v>
      </c>
      <c r="L25" s="372" t="s">
        <v>339</v>
      </c>
      <c r="M25" s="371" t="s">
        <v>110</v>
      </c>
      <c r="N25" s="378" t="s">
        <v>339</v>
      </c>
    </row>
    <row r="26" spans="1:15" ht="13.5" thickTop="1" x14ac:dyDescent="0.2">
      <c r="A26" s="293" t="s">
        <v>215</v>
      </c>
      <c r="B26" s="367" t="s">
        <v>121</v>
      </c>
      <c r="C26" s="373"/>
      <c r="D26" s="374"/>
      <c r="E26" s="374"/>
      <c r="F26" s="401"/>
      <c r="G26" s="374"/>
      <c r="H26" s="374"/>
      <c r="I26" s="375"/>
      <c r="J26" s="237"/>
      <c r="K26" s="374"/>
      <c r="L26" s="374"/>
      <c r="M26" s="375"/>
      <c r="N26" s="400"/>
    </row>
    <row r="27" spans="1:15" x14ac:dyDescent="0.2">
      <c r="A27" s="295" t="s">
        <v>234</v>
      </c>
      <c r="B27" s="368" t="s">
        <v>270</v>
      </c>
      <c r="C27" s="373">
        <v>13</v>
      </c>
      <c r="D27" s="401">
        <v>13</v>
      </c>
      <c r="E27" s="375">
        <v>7</v>
      </c>
      <c r="F27" s="401">
        <v>3</v>
      </c>
      <c r="G27" s="374"/>
      <c r="H27" s="374"/>
      <c r="I27" s="375"/>
      <c r="J27" s="237"/>
      <c r="K27" s="374"/>
      <c r="L27" s="374"/>
      <c r="M27" s="375"/>
      <c r="N27" s="400"/>
      <c r="O27" t="s">
        <v>274</v>
      </c>
    </row>
    <row r="28" spans="1:15" x14ac:dyDescent="0.2">
      <c r="A28" s="295" t="s">
        <v>235</v>
      </c>
      <c r="B28" s="368" t="s">
        <v>271</v>
      </c>
      <c r="C28" s="373"/>
      <c r="D28" s="401"/>
      <c r="E28" s="375"/>
      <c r="F28" s="401"/>
      <c r="G28" s="374"/>
      <c r="H28" s="374"/>
      <c r="I28" s="375">
        <v>15</v>
      </c>
      <c r="J28" s="237">
        <v>3</v>
      </c>
      <c r="K28" s="374"/>
      <c r="L28" s="374"/>
      <c r="M28" s="375"/>
      <c r="N28" s="400"/>
      <c r="O28" t="s">
        <v>274</v>
      </c>
    </row>
    <row r="29" spans="1:15" x14ac:dyDescent="0.2">
      <c r="A29" s="296" t="s">
        <v>272</v>
      </c>
      <c r="B29" s="179" t="s">
        <v>241</v>
      </c>
      <c r="C29" s="373"/>
      <c r="D29" s="401"/>
      <c r="E29" s="375"/>
      <c r="F29" s="401"/>
      <c r="G29" s="374"/>
      <c r="H29" s="374"/>
      <c r="I29" s="375">
        <v>15</v>
      </c>
      <c r="J29" s="237">
        <v>6</v>
      </c>
      <c r="K29" s="374"/>
      <c r="L29" s="374"/>
      <c r="M29" s="375">
        <v>15</v>
      </c>
      <c r="N29" s="400">
        <v>2</v>
      </c>
      <c r="O29" t="s">
        <v>274</v>
      </c>
    </row>
    <row r="30" spans="1:15" x14ac:dyDescent="0.2">
      <c r="A30" s="251" t="s">
        <v>242</v>
      </c>
      <c r="B30" s="206" t="s">
        <v>236</v>
      </c>
      <c r="C30" s="373">
        <v>10</v>
      </c>
      <c r="D30" s="401">
        <v>10</v>
      </c>
      <c r="E30" s="375">
        <v>10</v>
      </c>
      <c r="F30" s="401">
        <v>2</v>
      </c>
      <c r="G30" s="374"/>
      <c r="H30" s="374"/>
      <c r="I30" s="375"/>
      <c r="J30" s="237"/>
      <c r="K30" s="374"/>
      <c r="L30" s="374"/>
      <c r="M30" s="375">
        <v>10</v>
      </c>
      <c r="N30" s="400">
        <v>8</v>
      </c>
      <c r="O30" t="s">
        <v>293</v>
      </c>
    </row>
    <row r="31" spans="1:15" x14ac:dyDescent="0.2">
      <c r="A31" s="251" t="s">
        <v>295</v>
      </c>
      <c r="B31" s="206" t="s">
        <v>342</v>
      </c>
      <c r="C31" s="373">
        <v>2</v>
      </c>
      <c r="D31" s="401">
        <v>2</v>
      </c>
      <c r="E31" s="375">
        <v>5</v>
      </c>
      <c r="F31" s="401">
        <v>4</v>
      </c>
      <c r="G31" s="374"/>
      <c r="H31" s="374"/>
      <c r="I31" s="375"/>
      <c r="J31" s="237"/>
      <c r="K31" s="374"/>
      <c r="L31" s="374"/>
      <c r="M31" s="375">
        <v>5</v>
      </c>
      <c r="N31" s="400">
        <v>4</v>
      </c>
      <c r="O31" t="s">
        <v>293</v>
      </c>
    </row>
    <row r="32" spans="1:15" x14ac:dyDescent="0.2">
      <c r="A32" s="300" t="s">
        <v>217</v>
      </c>
      <c r="B32" s="369" t="s">
        <v>244</v>
      </c>
      <c r="C32" s="373"/>
      <c r="D32" s="401"/>
      <c r="E32" s="375"/>
      <c r="F32" s="401"/>
      <c r="G32" s="374"/>
      <c r="H32" s="374"/>
      <c r="I32" s="375"/>
      <c r="J32" s="237"/>
      <c r="K32" s="374"/>
      <c r="L32" s="374"/>
      <c r="M32" s="374"/>
      <c r="N32" s="400"/>
    </row>
    <row r="33" spans="1:15" x14ac:dyDescent="0.2">
      <c r="A33" s="301" t="s">
        <v>243</v>
      </c>
      <c r="B33" s="370" t="s">
        <v>245</v>
      </c>
      <c r="C33" s="373">
        <v>10</v>
      </c>
      <c r="D33" s="401">
        <v>10</v>
      </c>
      <c r="E33" s="375">
        <v>5</v>
      </c>
      <c r="F33" s="401">
        <v>1</v>
      </c>
      <c r="G33" s="374"/>
      <c r="H33" s="374"/>
      <c r="I33" s="375"/>
      <c r="J33" s="237"/>
      <c r="K33" s="374"/>
      <c r="L33" s="374"/>
      <c r="M33" s="374"/>
      <c r="N33" s="400"/>
      <c r="O33" t="s">
        <v>341</v>
      </c>
    </row>
    <row r="34" spans="1:15" x14ac:dyDescent="0.2">
      <c r="A34" s="301" t="s">
        <v>246</v>
      </c>
      <c r="B34" s="370" t="s">
        <v>247</v>
      </c>
      <c r="C34" s="373"/>
      <c r="D34" s="401"/>
      <c r="E34" s="375"/>
      <c r="F34" s="401"/>
      <c r="G34" s="374"/>
      <c r="H34" s="374"/>
      <c r="I34" s="375">
        <v>15</v>
      </c>
      <c r="J34" s="237">
        <v>7</v>
      </c>
      <c r="K34" s="374"/>
      <c r="L34" s="374"/>
      <c r="M34" s="374"/>
      <c r="N34" s="400"/>
      <c r="O34" t="s">
        <v>341</v>
      </c>
    </row>
    <row r="35" spans="1:15" x14ac:dyDescent="0.2">
      <c r="A35" s="300" t="s">
        <v>216</v>
      </c>
      <c r="B35" s="369" t="s">
        <v>343</v>
      </c>
      <c r="C35" s="373"/>
      <c r="D35" s="401"/>
      <c r="E35" s="375"/>
      <c r="F35" s="401"/>
      <c r="G35" s="374"/>
      <c r="H35" s="374"/>
      <c r="I35" s="375"/>
      <c r="J35" s="237"/>
      <c r="K35" s="374"/>
      <c r="L35" s="374"/>
      <c r="M35" s="374"/>
      <c r="N35" s="400"/>
    </row>
    <row r="36" spans="1:15" ht="25.5" x14ac:dyDescent="0.2">
      <c r="A36" s="301" t="s">
        <v>265</v>
      </c>
      <c r="B36" s="370" t="s">
        <v>344</v>
      </c>
      <c r="C36" s="373">
        <v>15</v>
      </c>
      <c r="D36" s="401">
        <v>15</v>
      </c>
      <c r="E36" s="375">
        <v>15</v>
      </c>
      <c r="F36" s="401">
        <v>1</v>
      </c>
      <c r="G36" s="374"/>
      <c r="H36" s="374"/>
      <c r="I36" s="375"/>
      <c r="J36" s="237"/>
      <c r="K36" s="374"/>
      <c r="L36" s="374"/>
      <c r="M36" s="374"/>
      <c r="N36" s="400"/>
      <c r="O36" t="s">
        <v>341</v>
      </c>
    </row>
    <row r="37" spans="1:15" ht="13.5" thickBot="1" x14ac:dyDescent="0.25">
      <c r="A37" s="301" t="s">
        <v>266</v>
      </c>
      <c r="B37" s="370" t="s">
        <v>267</v>
      </c>
      <c r="C37" s="373"/>
      <c r="D37" s="374"/>
      <c r="E37" s="375"/>
      <c r="F37" s="401"/>
      <c r="G37" s="374"/>
      <c r="H37" s="374"/>
      <c r="I37" s="375">
        <v>15</v>
      </c>
      <c r="J37" s="237">
        <v>1</v>
      </c>
      <c r="K37" s="374"/>
      <c r="L37" s="374"/>
      <c r="M37" s="374"/>
      <c r="N37" s="400"/>
      <c r="O37" t="s">
        <v>341</v>
      </c>
    </row>
    <row r="38" spans="1:15" ht="14.25" thickTop="1" thickBot="1" x14ac:dyDescent="0.25">
      <c r="A38" s="379"/>
      <c r="B38" s="380" t="s">
        <v>218</v>
      </c>
      <c r="C38" s="376">
        <f>SUM(C26:C37)</f>
        <v>50</v>
      </c>
      <c r="D38" s="376">
        <f>SUM(D26:D37)</f>
        <v>50</v>
      </c>
      <c r="E38" s="376">
        <f>SUM(E26:E37)</f>
        <v>42</v>
      </c>
      <c r="F38" s="376">
        <f>SUM(F26:F37)</f>
        <v>11</v>
      </c>
      <c r="G38" s="377"/>
      <c r="H38" s="377"/>
      <c r="I38" s="376">
        <f>SUM(I26:I37)</f>
        <v>60</v>
      </c>
      <c r="J38" s="376">
        <f>SUM(J26:J37)</f>
        <v>17</v>
      </c>
      <c r="K38" s="377"/>
      <c r="L38" s="377"/>
      <c r="M38" s="376">
        <f>SUM(M26:M37)</f>
        <v>30</v>
      </c>
      <c r="N38" s="381">
        <f>SUM(N26:N37)</f>
        <v>14</v>
      </c>
    </row>
  </sheetData>
  <mergeCells count="12">
    <mergeCell ref="G24:J24"/>
    <mergeCell ref="K24:N24"/>
    <mergeCell ref="A23:N23"/>
    <mergeCell ref="A24:A25"/>
    <mergeCell ref="B24:B25"/>
    <mergeCell ref="C24:F24"/>
    <mergeCell ref="A1:N1"/>
    <mergeCell ref="G2:J2"/>
    <mergeCell ref="A2:A3"/>
    <mergeCell ref="B2:B3"/>
    <mergeCell ref="C2:F2"/>
    <mergeCell ref="K2:N2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H5" sqref="H5"/>
    </sheetView>
  </sheetViews>
  <sheetFormatPr defaultRowHeight="12.75" x14ac:dyDescent="0.2"/>
  <cols>
    <col min="1" max="1" width="10.140625" bestFit="1" customWidth="1"/>
    <col min="2" max="2" width="47.42578125" bestFit="1" customWidth="1"/>
    <col min="3" max="3" width="6" bestFit="1" customWidth="1"/>
    <col min="4" max="4" width="6.42578125" bestFit="1" customWidth="1"/>
    <col min="5" max="5" width="12.85546875" bestFit="1" customWidth="1"/>
    <col min="6" max="6" width="8.140625" bestFit="1" customWidth="1"/>
    <col min="7" max="7" width="6" bestFit="1" customWidth="1"/>
    <col min="8" max="8" width="7.42578125" bestFit="1" customWidth="1"/>
    <col min="9" max="9" width="10.42578125" bestFit="1" customWidth="1"/>
    <col min="10" max="10" width="7.140625" bestFit="1" customWidth="1"/>
    <col min="11" max="11" width="8.42578125" bestFit="1" customWidth="1"/>
    <col min="12" max="12" width="12.5703125" bestFit="1" customWidth="1"/>
    <col min="13" max="13" width="12.5703125" customWidth="1"/>
    <col min="14" max="14" width="19.85546875" customWidth="1"/>
  </cols>
  <sheetData>
    <row r="1" spans="1:15" x14ac:dyDescent="0.2">
      <c r="A1" s="875" t="s">
        <v>331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875"/>
    </row>
    <row r="2" spans="1:15" x14ac:dyDescent="0.2">
      <c r="A2" s="874" t="s">
        <v>299</v>
      </c>
      <c r="B2" s="874" t="s">
        <v>300</v>
      </c>
      <c r="C2" s="874" t="s">
        <v>303</v>
      </c>
      <c r="D2" s="874" t="s">
        <v>301</v>
      </c>
      <c r="E2" s="874"/>
      <c r="F2" s="874"/>
      <c r="G2" s="874" t="s">
        <v>303</v>
      </c>
      <c r="H2" s="896" t="s">
        <v>330</v>
      </c>
      <c r="I2" s="897"/>
      <c r="J2" s="897"/>
      <c r="K2" s="897"/>
      <c r="L2" s="897"/>
      <c r="M2" s="898"/>
      <c r="N2" s="231" t="s">
        <v>337</v>
      </c>
      <c r="O2" s="231" t="s">
        <v>337</v>
      </c>
    </row>
    <row r="3" spans="1:15" x14ac:dyDescent="0.2">
      <c r="A3" s="874"/>
      <c r="B3" s="874"/>
      <c r="C3" s="874"/>
      <c r="D3" s="899" t="s">
        <v>51</v>
      </c>
      <c r="E3" s="899" t="s">
        <v>52</v>
      </c>
      <c r="F3" s="899" t="s">
        <v>53</v>
      </c>
      <c r="G3" s="874"/>
      <c r="H3" s="896" t="s">
        <v>51</v>
      </c>
      <c r="I3" s="897"/>
      <c r="J3" s="897"/>
      <c r="K3" s="897"/>
      <c r="L3" s="898"/>
      <c r="M3" s="402" t="s">
        <v>53</v>
      </c>
      <c r="N3" s="231" t="s">
        <v>51</v>
      </c>
      <c r="O3" s="231" t="s">
        <v>53</v>
      </c>
    </row>
    <row r="4" spans="1:15" x14ac:dyDescent="0.2">
      <c r="A4" s="231"/>
      <c r="B4" s="231"/>
      <c r="C4" s="231"/>
      <c r="D4" s="900"/>
      <c r="E4" s="900"/>
      <c r="F4" s="900"/>
      <c r="G4" s="231"/>
      <c r="H4" s="231" t="s">
        <v>349</v>
      </c>
      <c r="I4" s="231" t="s">
        <v>346</v>
      </c>
      <c r="J4" s="231" t="s">
        <v>345</v>
      </c>
      <c r="K4" s="231" t="s">
        <v>347</v>
      </c>
      <c r="L4" s="231" t="s">
        <v>348</v>
      </c>
      <c r="M4" s="231" t="s">
        <v>346</v>
      </c>
      <c r="N4" s="231"/>
      <c r="O4" s="231"/>
    </row>
    <row r="5" spans="1:15" x14ac:dyDescent="0.2">
      <c r="A5" s="231" t="s">
        <v>327</v>
      </c>
      <c r="B5" s="231" t="s">
        <v>311</v>
      </c>
      <c r="C5" s="231">
        <v>28</v>
      </c>
      <c r="D5" s="231">
        <v>28</v>
      </c>
      <c r="E5" s="231"/>
      <c r="F5" s="231"/>
      <c r="G5" s="231" t="e">
        <f>SUM(H5:M5)</f>
        <v>#REF!</v>
      </c>
      <c r="H5" s="231" t="e">
        <f>SUM(#REF!+#REF!+#REF!+#REF!+#REF!+#REF!)</f>
        <v>#REF!</v>
      </c>
      <c r="I5" s="231">
        <v>50</v>
      </c>
      <c r="J5" s="231">
        <v>10</v>
      </c>
      <c r="K5" s="231">
        <v>5</v>
      </c>
      <c r="L5" s="231">
        <v>10</v>
      </c>
      <c r="M5" s="231">
        <v>50</v>
      </c>
      <c r="N5" s="239" t="e">
        <f>G5-C5</f>
        <v>#REF!</v>
      </c>
      <c r="O5" s="239">
        <f>I5-E5</f>
        <v>50</v>
      </c>
    </row>
    <row r="6" spans="1:15" x14ac:dyDescent="0.2">
      <c r="A6" s="231"/>
      <c r="B6" s="240" t="s">
        <v>329</v>
      </c>
      <c r="C6" s="231">
        <f t="shared" ref="C6:L6" si="0">SUM(C5:C5)</f>
        <v>28</v>
      </c>
      <c r="D6" s="231">
        <f t="shared" si="0"/>
        <v>28</v>
      </c>
      <c r="E6" s="231"/>
      <c r="F6" s="231"/>
      <c r="G6" s="231" t="e">
        <f t="shared" si="0"/>
        <v>#REF!</v>
      </c>
      <c r="H6" s="231" t="e">
        <f t="shared" si="0"/>
        <v>#REF!</v>
      </c>
      <c r="I6" s="231">
        <f t="shared" si="0"/>
        <v>50</v>
      </c>
      <c r="J6" s="231">
        <f t="shared" si="0"/>
        <v>10</v>
      </c>
      <c r="K6" s="231">
        <f t="shared" si="0"/>
        <v>5</v>
      </c>
      <c r="L6" s="231">
        <f t="shared" si="0"/>
        <v>10</v>
      </c>
      <c r="M6" s="231">
        <f>SUM(M5:M5)</f>
        <v>50</v>
      </c>
      <c r="N6" s="239" t="e">
        <f>G6-C6</f>
        <v>#REF!</v>
      </c>
      <c r="O6" s="239">
        <f>I6-E6</f>
        <v>50</v>
      </c>
    </row>
  </sheetData>
  <mergeCells count="11">
    <mergeCell ref="H2:M2"/>
    <mergeCell ref="A1:O1"/>
    <mergeCell ref="A2:A3"/>
    <mergeCell ref="B2:B3"/>
    <mergeCell ref="C2:C3"/>
    <mergeCell ref="D2:F2"/>
    <mergeCell ref="G2:G3"/>
    <mergeCell ref="D3:D4"/>
    <mergeCell ref="E3:E4"/>
    <mergeCell ref="F3:F4"/>
    <mergeCell ref="H3:L3"/>
  </mergeCells>
  <phoneticPr fontId="18" type="noConversion"/>
  <conditionalFormatting sqref="N5:N6">
    <cfRule type="cellIs" dxfId="5" priority="5" operator="greaterThan">
      <formula>0</formula>
    </cfRule>
  </conditionalFormatting>
  <conditionalFormatting sqref="N5:N6">
    <cfRule type="expression" dxfId="4" priority="4">
      <formula>#REF!&gt;0</formula>
    </cfRule>
  </conditionalFormatting>
  <conditionalFormatting sqref="O5:O6">
    <cfRule type="cellIs" dxfId="3" priority="2" operator="greaterThan">
      <formula>0</formula>
    </cfRule>
  </conditionalFormatting>
  <conditionalFormatting sqref="O5:O6">
    <cfRule type="expression" dxfId="2" priority="1">
      <formula>#REF!&gt;0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22" sqref="A22:J22"/>
    </sheetView>
  </sheetViews>
  <sheetFormatPr defaultRowHeight="12.75" x14ac:dyDescent="0.2"/>
  <cols>
    <col min="1" max="1" width="10.140625" bestFit="1" customWidth="1"/>
    <col min="2" max="2" width="47.42578125" bestFit="1" customWidth="1"/>
    <col min="3" max="3" width="6" hidden="1" customWidth="1"/>
    <col min="4" max="4" width="7" bestFit="1" customWidth="1"/>
    <col min="5" max="5" width="12.85546875" bestFit="1" customWidth="1"/>
    <col min="6" max="6" width="8.140625" bestFit="1" customWidth="1"/>
    <col min="7" max="7" width="6" hidden="1" customWidth="1"/>
    <col min="8" max="8" width="7" hidden="1" customWidth="1"/>
    <col min="9" max="9" width="12.85546875" hidden="1" customWidth="1"/>
    <col min="10" max="10" width="8.140625" hidden="1" customWidth="1"/>
    <col min="11" max="11" width="6.42578125" hidden="1" customWidth="1"/>
    <col min="12" max="12" width="12.85546875" hidden="1" customWidth="1"/>
    <col min="13" max="13" width="8.140625" hidden="1" customWidth="1"/>
  </cols>
  <sheetData>
    <row r="1" spans="1:13" x14ac:dyDescent="0.2">
      <c r="A1" s="875" t="s">
        <v>331</v>
      </c>
      <c r="B1" s="875"/>
      <c r="C1" s="875"/>
      <c r="D1" s="875"/>
      <c r="E1" s="875"/>
      <c r="F1" s="875"/>
      <c r="G1" s="875"/>
      <c r="H1" s="875"/>
      <c r="I1" s="875"/>
      <c r="J1" s="875"/>
    </row>
    <row r="2" spans="1:13" x14ac:dyDescent="0.2">
      <c r="A2" s="874" t="s">
        <v>299</v>
      </c>
      <c r="B2" s="874" t="s">
        <v>300</v>
      </c>
      <c r="C2" s="874" t="s">
        <v>303</v>
      </c>
      <c r="D2" s="874" t="s">
        <v>301</v>
      </c>
      <c r="E2" s="874"/>
      <c r="F2" s="874"/>
      <c r="G2" s="874" t="s">
        <v>303</v>
      </c>
      <c r="H2" s="874" t="s">
        <v>330</v>
      </c>
      <c r="I2" s="874"/>
      <c r="J2" s="874"/>
      <c r="K2" s="874" t="s">
        <v>337</v>
      </c>
      <c r="L2" s="874"/>
      <c r="M2" s="874"/>
    </row>
    <row r="3" spans="1:13" x14ac:dyDescent="0.2">
      <c r="A3" s="874"/>
      <c r="B3" s="874"/>
      <c r="C3" s="874"/>
      <c r="D3" s="231" t="s">
        <v>51</v>
      </c>
      <c r="E3" s="231" t="s">
        <v>52</v>
      </c>
      <c r="F3" s="231" t="s">
        <v>53</v>
      </c>
      <c r="G3" s="874"/>
      <c r="H3" s="231" t="s">
        <v>51</v>
      </c>
      <c r="I3" s="231" t="s">
        <v>52</v>
      </c>
      <c r="J3" s="231" t="s">
        <v>53</v>
      </c>
      <c r="K3" s="231" t="s">
        <v>51</v>
      </c>
      <c r="L3" s="231" t="s">
        <v>52</v>
      </c>
      <c r="M3" s="231" t="s">
        <v>53</v>
      </c>
    </row>
    <row r="4" spans="1:13" x14ac:dyDescent="0.2">
      <c r="A4" s="231" t="s">
        <v>302</v>
      </c>
      <c r="B4" s="230" t="s">
        <v>278</v>
      </c>
      <c r="C4" s="231"/>
      <c r="D4" s="231" t="s">
        <v>370</v>
      </c>
      <c r="E4" s="231"/>
      <c r="F4" s="231"/>
      <c r="G4" s="231"/>
      <c r="H4" s="231"/>
      <c r="I4" s="231"/>
      <c r="J4" s="231"/>
      <c r="K4" s="231"/>
      <c r="L4" s="231"/>
      <c r="M4" s="231"/>
    </row>
    <row r="5" spans="1:13" x14ac:dyDescent="0.2">
      <c r="A5" s="231" t="s">
        <v>312</v>
      </c>
      <c r="B5" s="230" t="s">
        <v>304</v>
      </c>
      <c r="C5" s="231"/>
      <c r="D5" s="231" t="s">
        <v>368</v>
      </c>
      <c r="E5" s="231"/>
      <c r="F5" s="231"/>
      <c r="G5" s="231"/>
      <c r="H5" s="231" t="s">
        <v>369</v>
      </c>
      <c r="I5" s="231"/>
      <c r="J5" s="231"/>
      <c r="K5" s="231"/>
      <c r="L5" s="231"/>
      <c r="M5" s="231"/>
    </row>
    <row r="6" spans="1:13" x14ac:dyDescent="0.2">
      <c r="A6" s="231" t="s">
        <v>313</v>
      </c>
      <c r="B6" s="230" t="s">
        <v>124</v>
      </c>
      <c r="C6" s="231"/>
      <c r="D6" s="231" t="s">
        <v>373</v>
      </c>
      <c r="E6" s="231"/>
      <c r="F6" s="406" t="s">
        <v>374</v>
      </c>
      <c r="G6" s="231"/>
      <c r="H6" s="231"/>
      <c r="I6" s="231"/>
      <c r="J6" s="231"/>
      <c r="K6" s="231"/>
      <c r="L6" s="231"/>
      <c r="M6" s="231"/>
    </row>
    <row r="7" spans="1:13" x14ac:dyDescent="0.2">
      <c r="A7" s="231" t="s">
        <v>314</v>
      </c>
      <c r="B7" s="230" t="s">
        <v>186</v>
      </c>
      <c r="C7" s="231"/>
      <c r="D7" s="231" t="s">
        <v>371</v>
      </c>
      <c r="E7" s="231"/>
      <c r="F7" s="231"/>
      <c r="G7" s="231"/>
      <c r="H7" s="231"/>
      <c r="I7" s="231"/>
      <c r="J7" s="231"/>
      <c r="K7" s="231"/>
      <c r="L7" s="231"/>
      <c r="M7" s="231"/>
    </row>
    <row r="8" spans="1:13" x14ac:dyDescent="0.2">
      <c r="A8" s="231" t="s">
        <v>316</v>
      </c>
      <c r="B8" s="230" t="s">
        <v>306</v>
      </c>
      <c r="C8" s="231"/>
      <c r="D8" s="231" t="s">
        <v>372</v>
      </c>
      <c r="E8" s="406" t="s">
        <v>351</v>
      </c>
      <c r="F8" s="231" t="s">
        <v>375</v>
      </c>
      <c r="G8" s="231"/>
      <c r="H8" s="231"/>
      <c r="I8" s="231"/>
      <c r="J8" s="231"/>
      <c r="K8" s="231"/>
      <c r="L8" s="231"/>
      <c r="M8" s="231"/>
    </row>
    <row r="9" spans="1:13" x14ac:dyDescent="0.2">
      <c r="A9" s="231" t="s">
        <v>317</v>
      </c>
      <c r="B9" s="230" t="s">
        <v>9</v>
      </c>
      <c r="C9" s="231">
        <f t="shared" ref="C9:C18" si="0">SUM(D9:F9)</f>
        <v>0</v>
      </c>
      <c r="D9" s="231" t="s">
        <v>352</v>
      </c>
      <c r="E9" s="406" t="s">
        <v>353</v>
      </c>
      <c r="F9" s="231"/>
      <c r="G9" s="231">
        <f t="shared" ref="G9:G18" si="1">SUM(H9:J9)</f>
        <v>0</v>
      </c>
      <c r="H9" s="403" t="s">
        <v>350</v>
      </c>
      <c r="I9" s="405" t="s">
        <v>351</v>
      </c>
      <c r="J9" s="403"/>
      <c r="K9" s="238" t="e">
        <f t="shared" ref="K9:K19" si="2">H9-D9</f>
        <v>#VALUE!</v>
      </c>
      <c r="L9" s="238">
        <f t="shared" ref="L9:M17" si="3">I9-E9</f>
        <v>-3</v>
      </c>
      <c r="M9" s="234">
        <f t="shared" si="3"/>
        <v>0</v>
      </c>
    </row>
    <row r="10" spans="1:13" x14ac:dyDescent="0.2">
      <c r="A10" s="231" t="s">
        <v>318</v>
      </c>
      <c r="B10" s="230" t="s">
        <v>279</v>
      </c>
      <c r="C10" s="231">
        <f t="shared" si="0"/>
        <v>0</v>
      </c>
      <c r="D10" s="231" t="s">
        <v>354</v>
      </c>
      <c r="E10" s="231"/>
      <c r="F10" s="231"/>
      <c r="G10" s="231">
        <f t="shared" si="1"/>
        <v>0</v>
      </c>
      <c r="H10" s="403" t="s">
        <v>354</v>
      </c>
      <c r="I10" s="405"/>
      <c r="J10" s="403"/>
      <c r="K10" s="238" t="e">
        <f t="shared" si="2"/>
        <v>#VALUE!</v>
      </c>
      <c r="L10" s="238">
        <f t="shared" si="3"/>
        <v>0</v>
      </c>
      <c r="M10" s="234">
        <f t="shared" si="3"/>
        <v>0</v>
      </c>
    </row>
    <row r="11" spans="1:13" x14ac:dyDescent="0.2">
      <c r="A11" s="231" t="s">
        <v>319</v>
      </c>
      <c r="B11" s="230" t="s">
        <v>307</v>
      </c>
      <c r="C11" s="231">
        <f t="shared" si="0"/>
        <v>0</v>
      </c>
      <c r="D11" s="231" t="s">
        <v>354</v>
      </c>
      <c r="E11" s="231"/>
      <c r="F11" s="231"/>
      <c r="G11" s="231">
        <f t="shared" si="1"/>
        <v>0</v>
      </c>
      <c r="H11" s="403" t="s">
        <v>355</v>
      </c>
      <c r="I11" s="405"/>
      <c r="J11" s="403"/>
      <c r="K11" s="238" t="e">
        <f t="shared" si="2"/>
        <v>#VALUE!</v>
      </c>
      <c r="L11" s="238">
        <f t="shared" si="3"/>
        <v>0</v>
      </c>
      <c r="M11" s="234">
        <f t="shared" si="3"/>
        <v>0</v>
      </c>
    </row>
    <row r="12" spans="1:13" x14ac:dyDescent="0.2">
      <c r="A12" s="231" t="s">
        <v>320</v>
      </c>
      <c r="B12" s="230" t="s">
        <v>280</v>
      </c>
      <c r="C12" s="231">
        <f t="shared" si="0"/>
        <v>0</v>
      </c>
      <c r="D12" s="231" t="s">
        <v>356</v>
      </c>
      <c r="E12" s="231"/>
      <c r="F12" s="231"/>
      <c r="G12" s="231">
        <f t="shared" si="1"/>
        <v>0</v>
      </c>
      <c r="H12" s="403" t="s">
        <v>356</v>
      </c>
      <c r="I12" s="405"/>
      <c r="J12" s="403"/>
      <c r="K12" s="238" t="e">
        <f t="shared" si="2"/>
        <v>#VALUE!</v>
      </c>
      <c r="L12" s="238">
        <f t="shared" si="3"/>
        <v>0</v>
      </c>
      <c r="M12" s="234">
        <f t="shared" si="3"/>
        <v>0</v>
      </c>
    </row>
    <row r="13" spans="1:13" x14ac:dyDescent="0.2">
      <c r="A13" s="231" t="s">
        <v>321</v>
      </c>
      <c r="B13" s="230" t="s">
        <v>308</v>
      </c>
      <c r="C13" s="231">
        <f t="shared" si="0"/>
        <v>0</v>
      </c>
      <c r="D13" s="231" t="s">
        <v>357</v>
      </c>
      <c r="E13" s="231"/>
      <c r="F13" s="231"/>
      <c r="G13" s="231">
        <f t="shared" si="1"/>
        <v>0</v>
      </c>
      <c r="H13" s="403" t="s">
        <v>357</v>
      </c>
      <c r="I13" s="405"/>
      <c r="J13" s="403"/>
      <c r="K13" s="238" t="e">
        <f t="shared" si="2"/>
        <v>#VALUE!</v>
      </c>
      <c r="L13" s="238">
        <f t="shared" si="3"/>
        <v>0</v>
      </c>
      <c r="M13" s="234">
        <f t="shared" si="3"/>
        <v>0</v>
      </c>
    </row>
    <row r="14" spans="1:13" x14ac:dyDescent="0.2">
      <c r="A14" s="231" t="s">
        <v>323</v>
      </c>
      <c r="B14" s="230" t="s">
        <v>281</v>
      </c>
      <c r="C14" s="231">
        <f t="shared" si="0"/>
        <v>0</v>
      </c>
      <c r="D14" s="231" t="s">
        <v>358</v>
      </c>
      <c r="E14" s="231" t="s">
        <v>359</v>
      </c>
      <c r="F14" s="231"/>
      <c r="G14" s="231">
        <f t="shared" si="1"/>
        <v>0</v>
      </c>
      <c r="H14" s="403" t="s">
        <v>358</v>
      </c>
      <c r="I14" s="405" t="s">
        <v>359</v>
      </c>
      <c r="J14" s="403"/>
      <c r="K14" s="238" t="e">
        <f t="shared" si="2"/>
        <v>#VALUE!</v>
      </c>
      <c r="L14" s="234" t="e">
        <f t="shared" si="3"/>
        <v>#VALUE!</v>
      </c>
      <c r="M14" s="234">
        <f t="shared" si="3"/>
        <v>0</v>
      </c>
    </row>
    <row r="15" spans="1:13" x14ac:dyDescent="0.2">
      <c r="A15" s="231" t="s">
        <v>324</v>
      </c>
      <c r="B15" s="230" t="s">
        <v>282</v>
      </c>
      <c r="C15" s="231">
        <f t="shared" si="0"/>
        <v>0</v>
      </c>
      <c r="D15" s="406" t="s">
        <v>361</v>
      </c>
      <c r="E15" s="231"/>
      <c r="F15" s="231"/>
      <c r="G15" s="231">
        <f t="shared" si="1"/>
        <v>0</v>
      </c>
      <c r="H15" s="405" t="s">
        <v>360</v>
      </c>
      <c r="I15" s="405"/>
      <c r="J15" s="403"/>
      <c r="K15" s="238">
        <f t="shared" si="2"/>
        <v>-6</v>
      </c>
      <c r="L15" s="234">
        <f t="shared" si="3"/>
        <v>0</v>
      </c>
      <c r="M15" s="234">
        <f t="shared" si="3"/>
        <v>0</v>
      </c>
    </row>
    <row r="16" spans="1:13" x14ac:dyDescent="0.2">
      <c r="A16" s="231" t="s">
        <v>325</v>
      </c>
      <c r="B16" s="230" t="s">
        <v>160</v>
      </c>
      <c r="C16" s="231">
        <f t="shared" si="0"/>
        <v>0</v>
      </c>
      <c r="D16" s="231" t="s">
        <v>362</v>
      </c>
      <c r="E16" s="231" t="s">
        <v>365</v>
      </c>
      <c r="F16" s="231"/>
      <c r="G16" s="231">
        <f t="shared" si="1"/>
        <v>0</v>
      </c>
      <c r="H16" s="403" t="s">
        <v>363</v>
      </c>
      <c r="I16" s="405" t="s">
        <v>365</v>
      </c>
      <c r="J16" s="403"/>
      <c r="K16" s="238" t="e">
        <f t="shared" si="2"/>
        <v>#VALUE!</v>
      </c>
      <c r="L16" s="234" t="e">
        <f t="shared" si="3"/>
        <v>#VALUE!</v>
      </c>
      <c r="M16" s="234">
        <f t="shared" si="3"/>
        <v>0</v>
      </c>
    </row>
    <row r="17" spans="1:13" x14ac:dyDescent="0.2">
      <c r="A17" s="231" t="s">
        <v>326</v>
      </c>
      <c r="B17" s="230" t="s">
        <v>310</v>
      </c>
      <c r="C17" s="231">
        <f t="shared" si="0"/>
        <v>0</v>
      </c>
      <c r="D17" s="231" t="s">
        <v>364</v>
      </c>
      <c r="E17" s="231" t="s">
        <v>366</v>
      </c>
      <c r="F17" s="231"/>
      <c r="G17" s="231">
        <f t="shared" si="1"/>
        <v>0</v>
      </c>
      <c r="H17" s="403" t="s">
        <v>364</v>
      </c>
      <c r="I17" s="405" t="s">
        <v>366</v>
      </c>
      <c r="J17" s="404"/>
      <c r="K17" s="238" t="e">
        <f t="shared" si="2"/>
        <v>#VALUE!</v>
      </c>
      <c r="L17" s="238" t="e">
        <f t="shared" si="3"/>
        <v>#VALUE!</v>
      </c>
      <c r="M17" s="234">
        <f t="shared" si="3"/>
        <v>0</v>
      </c>
    </row>
    <row r="18" spans="1:13" x14ac:dyDescent="0.2">
      <c r="A18" s="231" t="s">
        <v>328</v>
      </c>
      <c r="B18" s="230" t="s">
        <v>5</v>
      </c>
      <c r="C18" s="231">
        <f t="shared" si="0"/>
        <v>0</v>
      </c>
      <c r="D18" s="231" t="s">
        <v>367</v>
      </c>
      <c r="E18" s="231"/>
      <c r="F18" s="231"/>
      <c r="G18" s="231">
        <f t="shared" si="1"/>
        <v>0</v>
      </c>
      <c r="H18" s="403" t="s">
        <v>367</v>
      </c>
      <c r="I18" s="405"/>
      <c r="J18" s="403"/>
      <c r="K18" s="238" t="e">
        <f t="shared" si="2"/>
        <v>#VALUE!</v>
      </c>
      <c r="L18" s="238">
        <f>I18-E18</f>
        <v>0</v>
      </c>
      <c r="M18" s="234">
        <f>J18-F18</f>
        <v>0</v>
      </c>
    </row>
    <row r="19" spans="1:13" hidden="1" x14ac:dyDescent="0.2">
      <c r="A19" s="231"/>
      <c r="B19" s="233" t="s">
        <v>329</v>
      </c>
      <c r="C19" s="231">
        <f t="shared" ref="C19:J19" si="4">SUM(C9:C18)</f>
        <v>0</v>
      </c>
      <c r="D19" s="231">
        <f t="shared" si="4"/>
        <v>0</v>
      </c>
      <c r="E19" s="231">
        <f t="shared" si="4"/>
        <v>0</v>
      </c>
      <c r="F19" s="231">
        <f t="shared" si="4"/>
        <v>0</v>
      </c>
      <c r="G19" s="231">
        <f t="shared" si="4"/>
        <v>0</v>
      </c>
      <c r="H19" s="231">
        <f t="shared" si="4"/>
        <v>0</v>
      </c>
      <c r="I19" s="231">
        <f t="shared" si="4"/>
        <v>0</v>
      </c>
      <c r="J19" s="231">
        <f t="shared" si="4"/>
        <v>0</v>
      </c>
      <c r="K19" s="238">
        <f t="shared" si="2"/>
        <v>0</v>
      </c>
      <c r="L19" s="238">
        <f>I19-E19</f>
        <v>0</v>
      </c>
      <c r="M19" s="234">
        <f>J19-F19</f>
        <v>0</v>
      </c>
    </row>
    <row r="20" spans="1:13" x14ac:dyDescent="0.2">
      <c r="A20" s="223"/>
      <c r="G20" s="223"/>
      <c r="H20" s="223"/>
      <c r="I20" s="223"/>
      <c r="J20" s="223"/>
    </row>
    <row r="21" spans="1:13" x14ac:dyDescent="0.2">
      <c r="A21" s="223"/>
      <c r="G21" s="223"/>
      <c r="H21" s="223"/>
      <c r="I21" s="223"/>
      <c r="J21" s="223"/>
    </row>
    <row r="22" spans="1:13" x14ac:dyDescent="0.2">
      <c r="A22" s="875" t="s">
        <v>332</v>
      </c>
      <c r="B22" s="875"/>
      <c r="C22" s="875"/>
      <c r="D22" s="875"/>
      <c r="E22" s="875"/>
      <c r="F22" s="875"/>
      <c r="G22" s="875"/>
      <c r="H22" s="875"/>
      <c r="I22" s="875"/>
      <c r="J22" s="875"/>
    </row>
    <row r="23" spans="1:13" x14ac:dyDescent="0.2">
      <c r="A23" s="874" t="s">
        <v>299</v>
      </c>
      <c r="B23" s="874" t="s">
        <v>300</v>
      </c>
      <c r="C23" s="874" t="s">
        <v>303</v>
      </c>
      <c r="D23" s="874" t="s">
        <v>301</v>
      </c>
      <c r="E23" s="874"/>
      <c r="F23" s="874"/>
      <c r="G23" s="874" t="s">
        <v>303</v>
      </c>
      <c r="H23" s="874" t="s">
        <v>330</v>
      </c>
      <c r="I23" s="874"/>
      <c r="J23" s="874"/>
      <c r="K23" s="874" t="s">
        <v>337</v>
      </c>
      <c r="L23" s="874"/>
      <c r="M23" s="874"/>
    </row>
    <row r="24" spans="1:13" x14ac:dyDescent="0.2">
      <c r="A24" s="874"/>
      <c r="B24" s="874"/>
      <c r="C24" s="874"/>
      <c r="D24" s="231" t="s">
        <v>51</v>
      </c>
      <c r="E24" s="231" t="s">
        <v>52</v>
      </c>
      <c r="F24" s="231" t="s">
        <v>53</v>
      </c>
      <c r="G24" s="874"/>
      <c r="H24" s="231" t="s">
        <v>51</v>
      </c>
      <c r="I24" s="231" t="s">
        <v>52</v>
      </c>
      <c r="J24" s="231" t="s">
        <v>53</v>
      </c>
      <c r="K24" s="231" t="s">
        <v>51</v>
      </c>
      <c r="L24" s="231" t="s">
        <v>52</v>
      </c>
      <c r="M24" s="231" t="s">
        <v>53</v>
      </c>
    </row>
    <row r="25" spans="1:13" x14ac:dyDescent="0.2">
      <c r="A25" s="231" t="s">
        <v>312</v>
      </c>
      <c r="B25" s="230" t="s">
        <v>304</v>
      </c>
      <c r="C25" s="231">
        <f t="shared" ref="C25:C30" si="5">SUM(D25:F25)</f>
        <v>0</v>
      </c>
      <c r="D25" s="231" t="s">
        <v>376</v>
      </c>
      <c r="E25" s="231"/>
      <c r="F25" s="231"/>
      <c r="G25" s="231">
        <f t="shared" ref="G25:G30" si="6">SUM(H25:J25)</f>
        <v>0</v>
      </c>
      <c r="H25" s="231"/>
      <c r="I25" s="231"/>
      <c r="J25" s="235"/>
      <c r="K25" s="238" t="e">
        <f>H25-D25</f>
        <v>#VALUE!</v>
      </c>
      <c r="L25" s="238">
        <f t="shared" ref="L25:M31" si="7">I25-E25</f>
        <v>0</v>
      </c>
      <c r="M25" s="238">
        <f t="shared" si="7"/>
        <v>0</v>
      </c>
    </row>
    <row r="26" spans="1:13" x14ac:dyDescent="0.2">
      <c r="A26" s="231" t="s">
        <v>314</v>
      </c>
      <c r="B26" s="230" t="s">
        <v>186</v>
      </c>
      <c r="C26" s="231">
        <f t="shared" si="5"/>
        <v>0</v>
      </c>
      <c r="D26" s="231" t="s">
        <v>371</v>
      </c>
      <c r="E26" s="231"/>
      <c r="F26" s="231"/>
      <c r="G26" s="231">
        <f t="shared" si="6"/>
        <v>0</v>
      </c>
      <c r="H26" s="231"/>
      <c r="I26" s="231"/>
      <c r="J26" s="231"/>
      <c r="K26" s="238" t="e">
        <f t="shared" ref="K26:K31" si="8">H26-D26</f>
        <v>#VALUE!</v>
      </c>
      <c r="L26" s="238">
        <f t="shared" si="7"/>
        <v>0</v>
      </c>
      <c r="M26" s="238">
        <f t="shared" si="7"/>
        <v>0</v>
      </c>
    </row>
    <row r="27" spans="1:13" x14ac:dyDescent="0.2">
      <c r="A27" s="231" t="s">
        <v>317</v>
      </c>
      <c r="B27" s="230" t="s">
        <v>9</v>
      </c>
      <c r="C27" s="231">
        <f t="shared" si="5"/>
        <v>0</v>
      </c>
      <c r="D27" s="231" t="s">
        <v>370</v>
      </c>
      <c r="E27" s="231"/>
      <c r="F27" s="231"/>
      <c r="G27" s="231">
        <f t="shared" si="6"/>
        <v>0</v>
      </c>
      <c r="H27" s="231"/>
      <c r="I27" s="231"/>
      <c r="J27" s="231"/>
      <c r="K27" s="238" t="e">
        <f t="shared" si="8"/>
        <v>#VALUE!</v>
      </c>
      <c r="L27" s="238">
        <f t="shared" si="7"/>
        <v>0</v>
      </c>
      <c r="M27" s="238">
        <f t="shared" si="7"/>
        <v>0</v>
      </c>
    </row>
    <row r="28" spans="1:13" x14ac:dyDescent="0.2">
      <c r="A28" s="231" t="s">
        <v>319</v>
      </c>
      <c r="B28" s="230" t="s">
        <v>307</v>
      </c>
      <c r="C28" s="231">
        <f t="shared" si="5"/>
        <v>0</v>
      </c>
      <c r="D28" s="231" t="s">
        <v>377</v>
      </c>
      <c r="E28" s="231"/>
      <c r="F28" s="231"/>
      <c r="G28" s="231">
        <f t="shared" si="6"/>
        <v>0</v>
      </c>
      <c r="H28" s="231"/>
      <c r="I28" s="231"/>
      <c r="J28" s="231"/>
      <c r="K28" s="238" t="e">
        <f t="shared" si="8"/>
        <v>#VALUE!</v>
      </c>
      <c r="L28" s="238">
        <f t="shared" si="7"/>
        <v>0</v>
      </c>
      <c r="M28" s="238">
        <f t="shared" si="7"/>
        <v>0</v>
      </c>
    </row>
    <row r="29" spans="1:13" x14ac:dyDescent="0.2">
      <c r="A29" s="231" t="s">
        <v>324</v>
      </c>
      <c r="B29" s="230" t="s">
        <v>282</v>
      </c>
      <c r="C29" s="231">
        <f t="shared" si="5"/>
        <v>0</v>
      </c>
      <c r="D29" s="231" t="s">
        <v>380</v>
      </c>
      <c r="E29" s="231" t="s">
        <v>378</v>
      </c>
      <c r="F29" s="231"/>
      <c r="G29" s="231">
        <f t="shared" si="6"/>
        <v>0</v>
      </c>
      <c r="H29" s="231"/>
      <c r="I29" s="231"/>
      <c r="J29" s="231"/>
      <c r="K29" s="238" t="e">
        <f t="shared" si="8"/>
        <v>#VALUE!</v>
      </c>
      <c r="L29" s="238" t="e">
        <f t="shared" si="7"/>
        <v>#VALUE!</v>
      </c>
      <c r="M29" s="238">
        <f t="shared" si="7"/>
        <v>0</v>
      </c>
    </row>
    <row r="30" spans="1:13" x14ac:dyDescent="0.2">
      <c r="A30" s="231" t="s">
        <v>328</v>
      </c>
      <c r="B30" s="230" t="s">
        <v>5</v>
      </c>
      <c r="C30" s="231">
        <f t="shared" si="5"/>
        <v>0</v>
      </c>
      <c r="D30" s="231" t="s">
        <v>379</v>
      </c>
      <c r="E30" s="231"/>
      <c r="F30" s="231"/>
      <c r="G30" s="231">
        <f t="shared" si="6"/>
        <v>0</v>
      </c>
      <c r="H30" s="231"/>
      <c r="I30" s="231"/>
      <c r="J30" s="231"/>
      <c r="K30" s="238" t="e">
        <f t="shared" si="8"/>
        <v>#VALUE!</v>
      </c>
      <c r="L30" s="238">
        <f t="shared" si="7"/>
        <v>0</v>
      </c>
      <c r="M30" s="238">
        <f t="shared" si="7"/>
        <v>0</v>
      </c>
    </row>
    <row r="31" spans="1:13" hidden="1" x14ac:dyDescent="0.2">
      <c r="A31" s="231"/>
      <c r="B31" s="233" t="s">
        <v>329</v>
      </c>
      <c r="C31" s="231">
        <f t="shared" ref="C31:J31" si="9">SUM(C25:C30)</f>
        <v>0</v>
      </c>
      <c r="D31" s="231">
        <f t="shared" si="9"/>
        <v>0</v>
      </c>
      <c r="E31" s="231">
        <f t="shared" si="9"/>
        <v>0</v>
      </c>
      <c r="F31" s="231">
        <f t="shared" si="9"/>
        <v>0</v>
      </c>
      <c r="G31" s="231">
        <f t="shared" si="9"/>
        <v>0</v>
      </c>
      <c r="H31" s="231">
        <f t="shared" si="9"/>
        <v>0</v>
      </c>
      <c r="I31" s="231">
        <f t="shared" si="9"/>
        <v>0</v>
      </c>
      <c r="J31" s="231">
        <f t="shared" si="9"/>
        <v>0</v>
      </c>
      <c r="K31" s="238">
        <f t="shared" si="8"/>
        <v>0</v>
      </c>
      <c r="L31" s="238">
        <f t="shared" si="7"/>
        <v>0</v>
      </c>
      <c r="M31" s="238">
        <f t="shared" si="7"/>
        <v>0</v>
      </c>
    </row>
  </sheetData>
  <mergeCells count="16">
    <mergeCell ref="K2:M2"/>
    <mergeCell ref="A22:J22"/>
    <mergeCell ref="A23:A24"/>
    <mergeCell ref="B23:B24"/>
    <mergeCell ref="C23:C24"/>
    <mergeCell ref="D23:F23"/>
    <mergeCell ref="G23:G24"/>
    <mergeCell ref="H23:J23"/>
    <mergeCell ref="K23:M23"/>
    <mergeCell ref="A1:J1"/>
    <mergeCell ref="A2:A3"/>
    <mergeCell ref="B2:B3"/>
    <mergeCell ref="C2:C3"/>
    <mergeCell ref="D2:F2"/>
    <mergeCell ref="G2:G3"/>
    <mergeCell ref="H2:J2"/>
  </mergeCells>
  <phoneticPr fontId="18" type="noConversion"/>
  <conditionalFormatting sqref="K25:M31 K9:M19">
    <cfRule type="expression" dxfId="1" priority="4">
      <formula>#REF!&gt;0</formula>
    </cfRule>
  </conditionalFormatting>
  <conditionalFormatting sqref="K25:M31 K9:M19"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2" sqref="M42"/>
    </sheetView>
  </sheetViews>
  <sheetFormatPr defaultRowHeight="12.75" x14ac:dyDescent="0.2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2 курс</vt:lpstr>
      <vt:lpstr>График орг встреч</vt:lpstr>
      <vt:lpstr>УГСН</vt:lpstr>
      <vt:lpstr>ФЭУ+КО</vt:lpstr>
      <vt:lpstr>Заявки ФЭУ+КО</vt:lpstr>
      <vt:lpstr>Принято</vt:lpstr>
      <vt:lpstr>Москва+Филиалы</vt:lpstr>
      <vt:lpstr>2019</vt:lpstr>
      <vt:lpstr>Лист1</vt:lpstr>
      <vt:lpstr>ВИ1</vt:lpstr>
      <vt:lpstr>ВИ2</vt:lpstr>
      <vt:lpstr>Сводка</vt:lpstr>
      <vt:lpstr>'2 курс'!Print_Area</vt:lpstr>
      <vt:lpstr>ВИ1!Print_Area</vt:lpstr>
      <vt:lpstr>'График орг встреч'!Print_Area</vt:lpstr>
      <vt:lpstr>Сводка!Print_Area</vt:lpstr>
      <vt:lpstr>'2 курс'!Print_Titles</vt:lpstr>
    </vt:vector>
  </TitlesOfParts>
  <Company>MAMI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N. Anfimov</dc:creator>
  <cp:lastModifiedBy>Хвостова Наталья Вячеславовна</cp:lastModifiedBy>
  <cp:lastPrinted>2023-08-22T07:32:05Z</cp:lastPrinted>
  <dcterms:created xsi:type="dcterms:W3CDTF">2004-04-14T12:27:28Z</dcterms:created>
  <dcterms:modified xsi:type="dcterms:W3CDTF">2023-08-22T07:32:25Z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fe1649cf-1950-4d9b-a7ec-f6b93b0257e5</vt:lpwstr>
  </property>
</Properties>
</file>